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6690" tabRatio="749"/>
  </bookViews>
  <sheets>
    <sheet name="様式１－１ 表紙" sheetId="13" r:id="rId1"/>
    <sheet name="様式１－１ 質問内容" sheetId="14" r:id="rId2"/>
    <sheet name="様式５－９" sheetId="4" r:id="rId3"/>
    <sheet name="様式５－１０" sheetId="7" r:id="rId4"/>
    <sheet name="様式８－２" sheetId="6" r:id="rId5"/>
    <sheet name="様式８－３" sheetId="12" r:id="rId6"/>
    <sheet name="様式８－４" sheetId="16" r:id="rId7"/>
    <sheet name="様式８－５" sheetId="10" r:id="rId8"/>
  </sheets>
  <definedNames>
    <definedName name="EHPIN" localSheetId="5">#REF!</definedName>
    <definedName name="EHPIN">#REF!</definedName>
    <definedName name="EHPOUT" localSheetId="5">#REF!</definedName>
    <definedName name="EHPOUT">#REF!</definedName>
    <definedName name="FAX" localSheetId="5">#REF!</definedName>
    <definedName name="FAX">#REF!</definedName>
    <definedName name="GHPIN">#REF!</definedName>
    <definedName name="GHPOUT">#REF!</definedName>
    <definedName name="INVIN">#REF!</definedName>
    <definedName name="INVOUT">#REF!</definedName>
    <definedName name="_xlnm.Print_Area" localSheetId="1">'様式１－１ 質問内容'!$A$1:$AE$36</definedName>
    <definedName name="_xlnm.Print_Area" localSheetId="0">'様式１－１ 表紙'!$A$1:$AE$35</definedName>
    <definedName name="_xlnm.Print_Area" localSheetId="4">'様式８－２'!$A$1:$W$76</definedName>
    <definedName name="_xlnm.Print_Area" localSheetId="5">'様式８－３'!$A$1:$L$76</definedName>
    <definedName name="_xlnm.Print_Area" localSheetId="6">'様式８－４'!$A$1:$AY$104</definedName>
    <definedName name="_xlnm.Print_Titles" localSheetId="4">'様式８－２'!$1:$6</definedName>
    <definedName name="_xlnm.Print_Titles" localSheetId="5">'様式８－３'!$1:$6</definedName>
    <definedName name="school">'様式８－２'!$A$7:$B$72</definedName>
    <definedName name="TEL">#REF!</definedName>
    <definedName name="システム">#REF!</definedName>
    <definedName name="回答部署">#REF!</definedName>
    <definedName name="関連項目">#REF!</definedName>
    <definedName name="支店">#REF!</definedName>
    <definedName name="電源">#REF!</definedName>
    <definedName name="日付">#REF!</definedName>
    <definedName name="標準">#REF!</definedName>
    <definedName name="補助キーワード">#REF!</definedName>
    <definedName name="問合せ部署">#REF!</definedName>
    <definedName name="用途">#REF!</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71" i="6" l="1"/>
  <c r="C69" i="6"/>
  <c r="C67" i="6"/>
  <c r="C65" i="6"/>
  <c r="C63" i="6"/>
  <c r="C61" i="6"/>
  <c r="C59" i="6"/>
  <c r="C57" i="6"/>
  <c r="C55" i="6"/>
  <c r="C53" i="6"/>
  <c r="C51" i="6"/>
  <c r="C49" i="6"/>
  <c r="C47" i="6"/>
  <c r="C45" i="6"/>
  <c r="C43" i="6"/>
  <c r="C41" i="6"/>
  <c r="C39" i="6"/>
  <c r="C37" i="6"/>
  <c r="C35" i="6"/>
  <c r="C33" i="6"/>
  <c r="C31" i="6"/>
  <c r="C29" i="6"/>
  <c r="C27" i="6"/>
  <c r="C25" i="6"/>
  <c r="C23" i="6"/>
  <c r="C21" i="6"/>
  <c r="C19" i="6"/>
  <c r="C17" i="6"/>
  <c r="C15" i="6"/>
  <c r="C13" i="6"/>
  <c r="C11" i="6"/>
  <c r="C9" i="6"/>
  <c r="C7" i="6"/>
  <c r="I72" i="6" l="1"/>
  <c r="I71" i="6"/>
  <c r="I70" i="6"/>
  <c r="I69" i="6"/>
  <c r="I68" i="6"/>
  <c r="I67" i="6"/>
  <c r="I66" i="6"/>
  <c r="I65" i="6"/>
  <c r="I64" i="6"/>
  <c r="I63" i="6"/>
  <c r="I62" i="6"/>
  <c r="I61" i="6"/>
  <c r="I60" i="6"/>
  <c r="I59" i="6"/>
  <c r="I58" i="6"/>
  <c r="I57" i="6"/>
  <c r="I56" i="6"/>
  <c r="I55" i="6"/>
  <c r="I54" i="6"/>
  <c r="I53" i="6"/>
  <c r="I52" i="6"/>
  <c r="I51" i="6"/>
  <c r="I50" i="6"/>
  <c r="I49" i="6"/>
  <c r="I48"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14" i="6"/>
  <c r="I13" i="6"/>
  <c r="I12" i="6"/>
  <c r="I11" i="6"/>
  <c r="I10" i="6"/>
  <c r="I9" i="6"/>
  <c r="I8" i="6"/>
  <c r="I7" i="6"/>
  <c r="F72" i="6"/>
  <c r="F71" i="6"/>
  <c r="F70" i="6"/>
  <c r="F69" i="6"/>
  <c r="F68" i="6"/>
  <c r="F67" i="6"/>
  <c r="F66" i="6"/>
  <c r="F65" i="6"/>
  <c r="F64" i="6"/>
  <c r="F63" i="6"/>
  <c r="F62" i="6"/>
  <c r="F61" i="6"/>
  <c r="F60" i="6"/>
  <c r="F59" i="6"/>
  <c r="F58" i="6"/>
  <c r="F57" i="6"/>
  <c r="F56" i="6"/>
  <c r="F55" i="6"/>
  <c r="F54" i="6"/>
  <c r="F53" i="6"/>
  <c r="F52" i="6"/>
  <c r="F51" i="6"/>
  <c r="F50" i="6"/>
  <c r="F49" i="6"/>
  <c r="F48" i="6"/>
  <c r="F47" i="6"/>
  <c r="F46" i="6"/>
  <c r="F45" i="6"/>
  <c r="F44" i="6"/>
  <c r="F43" i="6"/>
  <c r="F42" i="6"/>
  <c r="F41" i="6"/>
  <c r="F40" i="6"/>
  <c r="F39" i="6"/>
  <c r="F38" i="6"/>
  <c r="F37" i="6"/>
  <c r="F36" i="6"/>
  <c r="F35" i="6"/>
  <c r="F34" i="6"/>
  <c r="F33" i="6"/>
  <c r="F32" i="6"/>
  <c r="F31" i="6"/>
  <c r="F30" i="6"/>
  <c r="F29" i="6"/>
  <c r="F28" i="6"/>
  <c r="F27" i="6"/>
  <c r="F26" i="6"/>
  <c r="F25" i="6"/>
  <c r="F24" i="6"/>
  <c r="F23" i="6"/>
  <c r="F22" i="6"/>
  <c r="F21" i="6"/>
  <c r="F20" i="6"/>
  <c r="F19" i="6"/>
  <c r="F18" i="6"/>
  <c r="F17" i="6"/>
  <c r="F16" i="6"/>
  <c r="F15" i="6"/>
  <c r="F14" i="6"/>
  <c r="F13" i="6"/>
  <c r="F12" i="6"/>
  <c r="F11" i="6"/>
  <c r="F10" i="6"/>
  <c r="F9" i="6"/>
  <c r="F8" i="6"/>
  <c r="F7" i="6"/>
  <c r="D31" i="16" l="1"/>
  <c r="G11" i="16"/>
  <c r="G12" i="16"/>
  <c r="L63" i="6" l="1"/>
  <c r="L65" i="6"/>
  <c r="O66" i="6"/>
  <c r="R66" i="6" s="1"/>
  <c r="Q66" i="6"/>
  <c r="T66" i="6"/>
  <c r="W66" i="6" s="1"/>
  <c r="V66" i="6"/>
  <c r="Q35" i="6"/>
  <c r="E22" i="4"/>
  <c r="F22" i="4"/>
  <c r="G22" i="4"/>
  <c r="H22" i="4"/>
  <c r="I22" i="4"/>
  <c r="J22" i="4"/>
  <c r="K22" i="4"/>
  <c r="L22" i="4"/>
  <c r="M22" i="4"/>
  <c r="N22" i="4"/>
  <c r="O22" i="4"/>
  <c r="P22" i="4"/>
  <c r="Q22" i="4"/>
  <c r="R22" i="4"/>
  <c r="D22" i="4"/>
  <c r="U97" i="16" l="1"/>
  <c r="J93" i="16"/>
  <c r="H93" i="16"/>
  <c r="F93" i="16"/>
  <c r="J92" i="16"/>
  <c r="H92" i="16"/>
  <c r="F92" i="16"/>
  <c r="J91" i="16"/>
  <c r="H91" i="16"/>
  <c r="AT80" i="16"/>
  <c r="AS80" i="16"/>
  <c r="AE80" i="16"/>
  <c r="Q80" i="16"/>
  <c r="AR79" i="16"/>
  <c r="AD79" i="16"/>
  <c r="P79" i="16"/>
  <c r="AR78" i="16"/>
  <c r="AD78" i="16"/>
  <c r="P78" i="16"/>
  <c r="AT77" i="16"/>
  <c r="AU76" i="16"/>
  <c r="AT74" i="16"/>
  <c r="AU73" i="16"/>
  <c r="O69" i="16"/>
  <c r="AQ69" i="16" s="1"/>
  <c r="N69" i="16"/>
  <c r="AP69" i="16" s="1"/>
  <c r="M69" i="16"/>
  <c r="AT67" i="16"/>
  <c r="AU66" i="16"/>
  <c r="AN61" i="16"/>
  <c r="AM61" i="16"/>
  <c r="AL61" i="16"/>
  <c r="AK61" i="16"/>
  <c r="AJ61" i="16"/>
  <c r="AI61" i="16"/>
  <c r="AH61" i="16"/>
  <c r="AG61" i="16"/>
  <c r="AF61" i="16"/>
  <c r="Z61" i="16"/>
  <c r="Y61" i="16"/>
  <c r="X61" i="16"/>
  <c r="W61" i="16"/>
  <c r="V61" i="16"/>
  <c r="U61" i="16"/>
  <c r="T61" i="16"/>
  <c r="S61" i="16"/>
  <c r="R61" i="16"/>
  <c r="AN60" i="16"/>
  <c r="AN70" i="16" s="1"/>
  <c r="AM60" i="16"/>
  <c r="AM70" i="16" s="1"/>
  <c r="AL60" i="16"/>
  <c r="AK60" i="16"/>
  <c r="AJ60" i="16"/>
  <c r="AJ70" i="16" s="1"/>
  <c r="Z60" i="16"/>
  <c r="Y60" i="16"/>
  <c r="X60" i="16"/>
  <c r="X70" i="16" s="1"/>
  <c r="W60" i="16"/>
  <c r="V60" i="16"/>
  <c r="L60" i="16"/>
  <c r="L64" i="16" s="1"/>
  <c r="L67" i="16" s="1"/>
  <c r="K60" i="16"/>
  <c r="K70" i="16" s="1"/>
  <c r="J60" i="16"/>
  <c r="J70" i="16" s="1"/>
  <c r="I60" i="16"/>
  <c r="H60" i="16"/>
  <c r="H64" i="16" s="1"/>
  <c r="AF59" i="16"/>
  <c r="AF69" i="16" s="1"/>
  <c r="R59" i="16"/>
  <c r="R69" i="16" s="1"/>
  <c r="D59" i="16"/>
  <c r="D69" i="16" s="1"/>
  <c r="AI58" i="16"/>
  <c r="AH58" i="16"/>
  <c r="AH68" i="16" s="1"/>
  <c r="AG58" i="16"/>
  <c r="U58" i="16"/>
  <c r="U68" i="16" s="1"/>
  <c r="T58" i="16"/>
  <c r="S58" i="16"/>
  <c r="S68" i="16" s="1"/>
  <c r="G58" i="16"/>
  <c r="F58" i="16"/>
  <c r="F68" i="16" s="1"/>
  <c r="E58" i="16"/>
  <c r="D43" i="16"/>
  <c r="AS42" i="16"/>
  <c r="AR42" i="16"/>
  <c r="AC42" i="16"/>
  <c r="AM42" i="16" s="1"/>
  <c r="AB42" i="16"/>
  <c r="AH42" i="16" s="1"/>
  <c r="S42" i="16"/>
  <c r="Y42" i="16" s="1"/>
  <c r="R42" i="16"/>
  <c r="X42" i="16" s="1"/>
  <c r="I42" i="16"/>
  <c r="O42" i="16" s="1"/>
  <c r="H42" i="16"/>
  <c r="N42" i="16" s="1"/>
  <c r="AS41" i="16"/>
  <c r="AR41" i="16"/>
  <c r="AC41" i="16"/>
  <c r="AM41" i="16" s="1"/>
  <c r="AB41" i="16"/>
  <c r="AH41" i="16" s="1"/>
  <c r="S41" i="16"/>
  <c r="Y41" i="16" s="1"/>
  <c r="R41" i="16"/>
  <c r="X41" i="16" s="1"/>
  <c r="I41" i="16"/>
  <c r="O41" i="16" s="1"/>
  <c r="H41" i="16"/>
  <c r="N41" i="16" s="1"/>
  <c r="AS40" i="16"/>
  <c r="AR40" i="16"/>
  <c r="AC40" i="16"/>
  <c r="AM40" i="16" s="1"/>
  <c r="AB40" i="16"/>
  <c r="AH40" i="16" s="1"/>
  <c r="S40" i="16"/>
  <c r="Y40" i="16" s="1"/>
  <c r="R40" i="16"/>
  <c r="X40" i="16" s="1"/>
  <c r="I40" i="16"/>
  <c r="O40" i="16" s="1"/>
  <c r="H40" i="16"/>
  <c r="N40" i="16" s="1"/>
  <c r="AS39" i="16"/>
  <c r="AR39" i="16"/>
  <c r="AC39" i="16"/>
  <c r="AL39" i="16" s="1"/>
  <c r="AB39" i="16"/>
  <c r="AH39" i="16" s="1"/>
  <c r="S39" i="16"/>
  <c r="R39" i="16"/>
  <c r="X39" i="16" s="1"/>
  <c r="I39" i="16"/>
  <c r="O39" i="16" s="1"/>
  <c r="H39" i="16"/>
  <c r="N39" i="16" s="1"/>
  <c r="AS37" i="16"/>
  <c r="AR37" i="16"/>
  <c r="D37" i="16"/>
  <c r="AS36" i="16"/>
  <c r="AR36" i="16"/>
  <c r="AC36" i="16"/>
  <c r="AM36" i="16" s="1"/>
  <c r="AB36" i="16"/>
  <c r="AF36" i="16" s="1"/>
  <c r="S36" i="16"/>
  <c r="W36" i="16" s="1"/>
  <c r="R36" i="16"/>
  <c r="V36" i="16" s="1"/>
  <c r="I36" i="16"/>
  <c r="M36" i="16" s="1"/>
  <c r="H36" i="16"/>
  <c r="L36" i="16" s="1"/>
  <c r="AS35" i="16"/>
  <c r="AR35" i="16"/>
  <c r="AC35" i="16"/>
  <c r="AM35" i="16" s="1"/>
  <c r="AB35" i="16"/>
  <c r="AF35" i="16" s="1"/>
  <c r="S35" i="16"/>
  <c r="W35" i="16" s="1"/>
  <c r="R35" i="16"/>
  <c r="V35" i="16" s="1"/>
  <c r="I35" i="16"/>
  <c r="M35" i="16" s="1"/>
  <c r="H35" i="16"/>
  <c r="L35" i="16" s="1"/>
  <c r="AS34" i="16"/>
  <c r="AR34" i="16"/>
  <c r="AC34" i="16"/>
  <c r="AG34" i="16" s="1"/>
  <c r="AB34" i="16"/>
  <c r="AF34" i="16" s="1"/>
  <c r="S34" i="16"/>
  <c r="W34" i="16" s="1"/>
  <c r="R34" i="16"/>
  <c r="V34" i="16" s="1"/>
  <c r="I34" i="16"/>
  <c r="M34" i="16" s="1"/>
  <c r="H34" i="16"/>
  <c r="L34" i="16" s="1"/>
  <c r="AS33" i="16"/>
  <c r="AR33" i="16"/>
  <c r="AC33" i="16"/>
  <c r="AL33" i="16" s="1"/>
  <c r="AB33" i="16"/>
  <c r="S33" i="16"/>
  <c r="W33" i="16" s="1"/>
  <c r="R33" i="16"/>
  <c r="I33" i="16"/>
  <c r="M33" i="16" s="1"/>
  <c r="H33" i="16"/>
  <c r="AC30" i="16"/>
  <c r="AE30" i="16" s="1"/>
  <c r="AB30" i="16"/>
  <c r="AD30" i="16" s="1"/>
  <c r="S30" i="16"/>
  <c r="U30" i="16" s="1"/>
  <c r="R30" i="16"/>
  <c r="T30" i="16" s="1"/>
  <c r="I30" i="16"/>
  <c r="K30" i="16" s="1"/>
  <c r="H30" i="16"/>
  <c r="J30" i="16" s="1"/>
  <c r="AC29" i="16"/>
  <c r="AE29" i="16" s="1"/>
  <c r="AB29" i="16"/>
  <c r="AD29" i="16" s="1"/>
  <c r="S29" i="16"/>
  <c r="U29" i="16" s="1"/>
  <c r="R29" i="16"/>
  <c r="T29" i="16" s="1"/>
  <c r="I29" i="16"/>
  <c r="K29" i="16" s="1"/>
  <c r="H29" i="16"/>
  <c r="J29" i="16" s="1"/>
  <c r="AC28" i="16"/>
  <c r="AE28" i="16" s="1"/>
  <c r="AB28" i="16"/>
  <c r="AD28" i="16" s="1"/>
  <c r="S28" i="16"/>
  <c r="U28" i="16" s="1"/>
  <c r="R28" i="16"/>
  <c r="T28" i="16" s="1"/>
  <c r="I28" i="16"/>
  <c r="K28" i="16" s="1"/>
  <c r="H28" i="16"/>
  <c r="J28" i="16" s="1"/>
  <c r="AC27" i="16"/>
  <c r="AE27" i="16" s="1"/>
  <c r="AB27" i="16"/>
  <c r="AD27" i="16" s="1"/>
  <c r="S27" i="16"/>
  <c r="U27" i="16" s="1"/>
  <c r="R27" i="16"/>
  <c r="T27" i="16" s="1"/>
  <c r="I27" i="16"/>
  <c r="K27" i="16" s="1"/>
  <c r="H27" i="16"/>
  <c r="J27" i="16" s="1"/>
  <c r="AC26" i="16"/>
  <c r="AE26" i="16" s="1"/>
  <c r="AB26" i="16"/>
  <c r="AD26" i="16" s="1"/>
  <c r="S26" i="16"/>
  <c r="U26" i="16" s="1"/>
  <c r="R26" i="16"/>
  <c r="T26" i="16" s="1"/>
  <c r="I26" i="16"/>
  <c r="K26" i="16" s="1"/>
  <c r="H26" i="16"/>
  <c r="J26" i="16" s="1"/>
  <c r="AC25" i="16"/>
  <c r="AE25" i="16" s="1"/>
  <c r="AB25" i="16"/>
  <c r="AD25" i="16" s="1"/>
  <c r="S25" i="16"/>
  <c r="U25" i="16" s="1"/>
  <c r="R25" i="16"/>
  <c r="T25" i="16" s="1"/>
  <c r="I25" i="16"/>
  <c r="K25" i="16" s="1"/>
  <c r="H25" i="16"/>
  <c r="J25" i="16" s="1"/>
  <c r="AC24" i="16"/>
  <c r="AE24" i="16" s="1"/>
  <c r="AB24" i="16"/>
  <c r="AD24" i="16" s="1"/>
  <c r="S24" i="16"/>
  <c r="U24" i="16" s="1"/>
  <c r="R24" i="16"/>
  <c r="T24" i="16" s="1"/>
  <c r="I24" i="16"/>
  <c r="K24" i="16" s="1"/>
  <c r="H24" i="16"/>
  <c r="J24" i="16" s="1"/>
  <c r="AC23" i="16"/>
  <c r="AE23" i="16" s="1"/>
  <c r="AB23" i="16"/>
  <c r="AD23" i="16" s="1"/>
  <c r="S23" i="16"/>
  <c r="U23" i="16" s="1"/>
  <c r="R23" i="16"/>
  <c r="T23" i="16" s="1"/>
  <c r="I23" i="16"/>
  <c r="K23" i="16" s="1"/>
  <c r="H23" i="16"/>
  <c r="J23" i="16" s="1"/>
  <c r="AC22" i="16"/>
  <c r="AE22" i="16" s="1"/>
  <c r="AB22" i="16"/>
  <c r="AD22" i="16" s="1"/>
  <c r="S22" i="16"/>
  <c r="U22" i="16" s="1"/>
  <c r="R22" i="16"/>
  <c r="T22" i="16" s="1"/>
  <c r="I22" i="16"/>
  <c r="K22" i="16" s="1"/>
  <c r="H22" i="16"/>
  <c r="AC21" i="16"/>
  <c r="AB21" i="16"/>
  <c r="S21" i="16"/>
  <c r="R21" i="16"/>
  <c r="T21" i="16" s="1"/>
  <c r="I21" i="16"/>
  <c r="H21" i="16"/>
  <c r="J21" i="16" s="1"/>
  <c r="D19" i="16"/>
  <c r="AM18" i="16"/>
  <c r="AQ18" i="16" s="1"/>
  <c r="AL18" i="16"/>
  <c r="AP18" i="16" s="1"/>
  <c r="AC18" i="16"/>
  <c r="AG18" i="16" s="1"/>
  <c r="AB18" i="16"/>
  <c r="AF18" i="16" s="1"/>
  <c r="S18" i="16"/>
  <c r="W18" i="16" s="1"/>
  <c r="R18" i="16"/>
  <c r="V18" i="16" s="1"/>
  <c r="I18" i="16"/>
  <c r="M18" i="16" s="1"/>
  <c r="H18" i="16"/>
  <c r="L18" i="16" s="1"/>
  <c r="G18" i="16"/>
  <c r="AM17" i="16"/>
  <c r="AQ17" i="16" s="1"/>
  <c r="AL17" i="16"/>
  <c r="AP17" i="16" s="1"/>
  <c r="AC17" i="16"/>
  <c r="AG17" i="16" s="1"/>
  <c r="AB17" i="16"/>
  <c r="AF17" i="16" s="1"/>
  <c r="S17" i="16"/>
  <c r="W17" i="16" s="1"/>
  <c r="R17" i="16"/>
  <c r="V17" i="16" s="1"/>
  <c r="I17" i="16"/>
  <c r="M17" i="16" s="1"/>
  <c r="H17" i="16"/>
  <c r="L17" i="16" s="1"/>
  <c r="G17" i="16"/>
  <c r="AM16" i="16"/>
  <c r="AQ16" i="16" s="1"/>
  <c r="AL16" i="16"/>
  <c r="AP16" i="16" s="1"/>
  <c r="AC16" i="16"/>
  <c r="AG16" i="16" s="1"/>
  <c r="AB16" i="16"/>
  <c r="AF16" i="16" s="1"/>
  <c r="S16" i="16"/>
  <c r="W16" i="16" s="1"/>
  <c r="R16" i="16"/>
  <c r="V16" i="16" s="1"/>
  <c r="I16" i="16"/>
  <c r="M16" i="16" s="1"/>
  <c r="H16" i="16"/>
  <c r="L16" i="16" s="1"/>
  <c r="G16" i="16"/>
  <c r="AM15" i="16"/>
  <c r="AQ15" i="16" s="1"/>
  <c r="AL15" i="16"/>
  <c r="AP15" i="16" s="1"/>
  <c r="AC15" i="16"/>
  <c r="AG15" i="16" s="1"/>
  <c r="AB15" i="16"/>
  <c r="AF15" i="16" s="1"/>
  <c r="S15" i="16"/>
  <c r="W15" i="16" s="1"/>
  <c r="R15" i="16"/>
  <c r="V15" i="16" s="1"/>
  <c r="I15" i="16"/>
  <c r="M15" i="16" s="1"/>
  <c r="H15" i="16"/>
  <c r="L15" i="16" s="1"/>
  <c r="G15" i="16"/>
  <c r="AM14" i="16"/>
  <c r="AQ14" i="16" s="1"/>
  <c r="AL14" i="16"/>
  <c r="AP14" i="16" s="1"/>
  <c r="AC14" i="16"/>
  <c r="AG14" i="16" s="1"/>
  <c r="AB14" i="16"/>
  <c r="AF14" i="16" s="1"/>
  <c r="S14" i="16"/>
  <c r="W14" i="16" s="1"/>
  <c r="R14" i="16"/>
  <c r="V14" i="16" s="1"/>
  <c r="I14" i="16"/>
  <c r="M14" i="16" s="1"/>
  <c r="H14" i="16"/>
  <c r="L14" i="16" s="1"/>
  <c r="G14" i="16"/>
  <c r="AM13" i="16"/>
  <c r="AQ13" i="16" s="1"/>
  <c r="AL13" i="16"/>
  <c r="AP13" i="16" s="1"/>
  <c r="AC13" i="16"/>
  <c r="AG13" i="16" s="1"/>
  <c r="AB13" i="16"/>
  <c r="AF13" i="16" s="1"/>
  <c r="S13" i="16"/>
  <c r="W13" i="16" s="1"/>
  <c r="R13" i="16"/>
  <c r="V13" i="16" s="1"/>
  <c r="I13" i="16"/>
  <c r="M13" i="16" s="1"/>
  <c r="H13" i="16"/>
  <c r="L13" i="16" s="1"/>
  <c r="G13" i="16"/>
  <c r="AM12" i="16"/>
  <c r="AQ12" i="16" s="1"/>
  <c r="AL12" i="16"/>
  <c r="AP12" i="16" s="1"/>
  <c r="AC12" i="16"/>
  <c r="AG12" i="16" s="1"/>
  <c r="AB12" i="16"/>
  <c r="AF12" i="16" s="1"/>
  <c r="S12" i="16"/>
  <c r="W12" i="16" s="1"/>
  <c r="R12" i="16"/>
  <c r="V12" i="16" s="1"/>
  <c r="I12" i="16"/>
  <c r="M12" i="16" s="1"/>
  <c r="H12" i="16"/>
  <c r="L12" i="16" s="1"/>
  <c r="AM11" i="16"/>
  <c r="AQ11" i="16" s="1"/>
  <c r="AL11" i="16"/>
  <c r="AP11" i="16" s="1"/>
  <c r="AC11" i="16"/>
  <c r="AG11" i="16" s="1"/>
  <c r="AB11" i="16"/>
  <c r="AF11" i="16" s="1"/>
  <c r="S11" i="16"/>
  <c r="W11" i="16" s="1"/>
  <c r="R11" i="16"/>
  <c r="V11" i="16" s="1"/>
  <c r="I11" i="16"/>
  <c r="M11" i="16" s="1"/>
  <c r="H11" i="16"/>
  <c r="L11" i="16" s="1"/>
  <c r="AM10" i="16"/>
  <c r="AQ10" i="16" s="1"/>
  <c r="AL10" i="16"/>
  <c r="AP10" i="16" s="1"/>
  <c r="AC10" i="16"/>
  <c r="AG10" i="16" s="1"/>
  <c r="AB10" i="16"/>
  <c r="AF10" i="16" s="1"/>
  <c r="S10" i="16"/>
  <c r="W10" i="16" s="1"/>
  <c r="R10" i="16"/>
  <c r="V10" i="16" s="1"/>
  <c r="I10" i="16"/>
  <c r="M10" i="16" s="1"/>
  <c r="H10" i="16"/>
  <c r="L10" i="16" s="1"/>
  <c r="G10" i="16"/>
  <c r="AM9" i="16"/>
  <c r="AL9" i="16"/>
  <c r="AP9" i="16" s="1"/>
  <c r="AC9" i="16"/>
  <c r="AG9" i="16" s="1"/>
  <c r="AB9" i="16"/>
  <c r="AF9" i="16" s="1"/>
  <c r="S9" i="16"/>
  <c r="U9" i="16" s="1"/>
  <c r="R9" i="16"/>
  <c r="T9" i="16" s="1"/>
  <c r="I9" i="16"/>
  <c r="H9" i="16"/>
  <c r="J9" i="16" s="1"/>
  <c r="G9" i="16"/>
  <c r="AI9" i="16" s="1"/>
  <c r="AO14" i="16" l="1"/>
  <c r="AE17" i="16"/>
  <c r="T15" i="16"/>
  <c r="AS9" i="16"/>
  <c r="J11" i="16"/>
  <c r="U17" i="16"/>
  <c r="O10" i="16"/>
  <c r="AS78" i="16"/>
  <c r="J14" i="16"/>
  <c r="K18" i="16"/>
  <c r="W64" i="16"/>
  <c r="W67" i="16" s="1"/>
  <c r="K17" i="16"/>
  <c r="T11" i="16"/>
  <c r="K13" i="16"/>
  <c r="T14" i="16"/>
  <c r="AI41" i="16"/>
  <c r="K10" i="16"/>
  <c r="AO18" i="16"/>
  <c r="AL40" i="16"/>
  <c r="S43" i="16"/>
  <c r="R63" i="16"/>
  <c r="AD63" i="16" s="1"/>
  <c r="AH18" i="16"/>
  <c r="AI39" i="16"/>
  <c r="U13" i="16"/>
  <c r="AE13" i="16"/>
  <c r="AH14" i="16"/>
  <c r="AI10" i="16"/>
  <c r="Y9" i="16"/>
  <c r="J10" i="16"/>
  <c r="T10" i="16"/>
  <c r="AS13" i="16"/>
  <c r="N15" i="16"/>
  <c r="AO17" i="16"/>
  <c r="J18" i="16"/>
  <c r="T18" i="16"/>
  <c r="H37" i="16"/>
  <c r="AC43" i="16"/>
  <c r="AI40" i="16"/>
  <c r="AL41" i="16"/>
  <c r="AT78" i="16"/>
  <c r="AX31" i="16" s="1"/>
  <c r="AO10" i="16"/>
  <c r="N11" i="16"/>
  <c r="AO13" i="16"/>
  <c r="AS17" i="16"/>
  <c r="R37" i="16"/>
  <c r="AM33" i="16"/>
  <c r="I43" i="16"/>
  <c r="Y39" i="16"/>
  <c r="Y43" i="16" s="1"/>
  <c r="AH62" i="16"/>
  <c r="AH65" i="16" s="1"/>
  <c r="K14" i="16"/>
  <c r="J15" i="16"/>
  <c r="AR43" i="16"/>
  <c r="V64" i="16"/>
  <c r="V67" i="16" s="1"/>
  <c r="Z64" i="16"/>
  <c r="Z67" i="16" s="1"/>
  <c r="AU80" i="16"/>
  <c r="AX33" i="16" s="1"/>
  <c r="O43" i="16"/>
  <c r="AR10" i="16"/>
  <c r="N9" i="16"/>
  <c r="AM19" i="16"/>
  <c r="U10" i="16"/>
  <c r="AD10" i="16"/>
  <c r="O14" i="16"/>
  <c r="U18" i="16"/>
  <c r="M9" i="16"/>
  <c r="M19" i="16" s="1"/>
  <c r="O9" i="16"/>
  <c r="AE9" i="16"/>
  <c r="AO9" i="16"/>
  <c r="X10" i="16"/>
  <c r="AE10" i="16"/>
  <c r="AN10" i="16"/>
  <c r="AD11" i="16"/>
  <c r="X14" i="16"/>
  <c r="AE14" i="16"/>
  <c r="AN14" i="16"/>
  <c r="X15" i="16"/>
  <c r="AN15" i="16"/>
  <c r="X18" i="16"/>
  <c r="AE18" i="16"/>
  <c r="AN18" i="16"/>
  <c r="L33" i="16"/>
  <c r="L37" i="16" s="1"/>
  <c r="AL34" i="16"/>
  <c r="AL35" i="16"/>
  <c r="AL36" i="16"/>
  <c r="AI42" i="16"/>
  <c r="AD59" i="16"/>
  <c r="F62" i="16"/>
  <c r="F65" i="16" s="1"/>
  <c r="AJ64" i="16"/>
  <c r="AJ67" i="16" s="1"/>
  <c r="W70" i="16"/>
  <c r="Q78" i="16"/>
  <c r="AI14" i="16"/>
  <c r="AH15" i="16"/>
  <c r="AR15" i="16"/>
  <c r="AI18" i="16"/>
  <c r="T31" i="16"/>
  <c r="AM34" i="16"/>
  <c r="AL42" i="16"/>
  <c r="AL64" i="16"/>
  <c r="AL67" i="16" s="1"/>
  <c r="AN64" i="16"/>
  <c r="AN67" i="16" s="1"/>
  <c r="AB69" i="16"/>
  <c r="AE78" i="16"/>
  <c r="AH10" i="16"/>
  <c r="AR14" i="16"/>
  <c r="AR18" i="16"/>
  <c r="AR59" i="16"/>
  <c r="U14" i="16"/>
  <c r="AD14" i="16"/>
  <c r="AD15" i="16"/>
  <c r="O18" i="16"/>
  <c r="AD18" i="16"/>
  <c r="AB37" i="16"/>
  <c r="AS43" i="16"/>
  <c r="AG35" i="16"/>
  <c r="AG36" i="16"/>
  <c r="AF63" i="16"/>
  <c r="AR63" i="16" s="1"/>
  <c r="X64" i="16"/>
  <c r="X67" i="16" s="1"/>
  <c r="U62" i="16"/>
  <c r="U65" i="16" s="1"/>
  <c r="AD58" i="16"/>
  <c r="S62" i="16"/>
  <c r="S65" i="16" s="1"/>
  <c r="J64" i="16"/>
  <c r="J67" i="16" s="1"/>
  <c r="P59" i="16"/>
  <c r="D63" i="16"/>
  <c r="D66" i="16" s="1"/>
  <c r="P66" i="16" s="1"/>
  <c r="AG19" i="16"/>
  <c r="AH11" i="16"/>
  <c r="AR11" i="16"/>
  <c r="X11" i="16"/>
  <c r="AN11" i="16"/>
  <c r="AF19" i="16"/>
  <c r="AP19" i="16"/>
  <c r="AP44" i="16" s="1"/>
  <c r="X9" i="16"/>
  <c r="V9" i="16"/>
  <c r="V19" i="16" s="1"/>
  <c r="Y10" i="16"/>
  <c r="AS10" i="16"/>
  <c r="Y11" i="16"/>
  <c r="U11" i="16"/>
  <c r="O12" i="16"/>
  <c r="K12" i="16"/>
  <c r="Y12" i="16"/>
  <c r="U12" i="16"/>
  <c r="AI12" i="16"/>
  <c r="AE12" i="16"/>
  <c r="AS12" i="16"/>
  <c r="AO12" i="16"/>
  <c r="N13" i="16"/>
  <c r="J13" i="16"/>
  <c r="O13" i="16"/>
  <c r="Y14" i="16"/>
  <c r="AS14" i="16"/>
  <c r="Y15" i="16"/>
  <c r="U15" i="16"/>
  <c r="O16" i="16"/>
  <c r="K16" i="16"/>
  <c r="Y16" i="16"/>
  <c r="U16" i="16"/>
  <c r="AI16" i="16"/>
  <c r="AE16" i="16"/>
  <c r="AS16" i="16"/>
  <c r="AO16" i="16"/>
  <c r="N17" i="16"/>
  <c r="J17" i="16"/>
  <c r="O17" i="16"/>
  <c r="Y18" i="16"/>
  <c r="AS18" i="16"/>
  <c r="AC19" i="16"/>
  <c r="AD21" i="16"/>
  <c r="AD31" i="16" s="1"/>
  <c r="N76" i="16" s="1"/>
  <c r="AB31" i="16"/>
  <c r="K9" i="16"/>
  <c r="H19" i="16"/>
  <c r="L9" i="16"/>
  <c r="L19" i="16" s="1"/>
  <c r="S19" i="16"/>
  <c r="N10" i="16"/>
  <c r="AI11" i="16"/>
  <c r="AE11" i="16"/>
  <c r="X13" i="16"/>
  <c r="T13" i="16"/>
  <c r="Y13" i="16"/>
  <c r="N14" i="16"/>
  <c r="AI15" i="16"/>
  <c r="AE15" i="16"/>
  <c r="X17" i="16"/>
  <c r="T17" i="16"/>
  <c r="Y17" i="16"/>
  <c r="N18" i="16"/>
  <c r="R19" i="16"/>
  <c r="R31" i="16"/>
  <c r="AB19" i="16"/>
  <c r="AH9" i="16"/>
  <c r="AD9" i="16"/>
  <c r="AS11" i="16"/>
  <c r="AO11" i="16"/>
  <c r="AH13" i="16"/>
  <c r="AD13" i="16"/>
  <c r="AI13" i="16"/>
  <c r="AS15" i="16"/>
  <c r="AO15" i="16"/>
  <c r="AH17" i="16"/>
  <c r="AD17" i="16"/>
  <c r="AI17" i="16"/>
  <c r="I19" i="16"/>
  <c r="H31" i="16"/>
  <c r="J22" i="16"/>
  <c r="J31" i="16" s="1"/>
  <c r="AR9" i="16"/>
  <c r="AN9" i="16"/>
  <c r="O11" i="16"/>
  <c r="K11" i="16"/>
  <c r="N12" i="16"/>
  <c r="J12" i="16"/>
  <c r="X12" i="16"/>
  <c r="T12" i="16"/>
  <c r="AH12" i="16"/>
  <c r="AD12" i="16"/>
  <c r="AR12" i="16"/>
  <c r="AN12" i="16"/>
  <c r="AR13" i="16"/>
  <c r="AN13" i="16"/>
  <c r="O15" i="16"/>
  <c r="K15" i="16"/>
  <c r="N16" i="16"/>
  <c r="J16" i="16"/>
  <c r="X16" i="16"/>
  <c r="T16" i="16"/>
  <c r="AH16" i="16"/>
  <c r="AD16" i="16"/>
  <c r="AR16" i="16"/>
  <c r="AN16" i="16"/>
  <c r="AR17" i="16"/>
  <c r="AN17" i="16"/>
  <c r="AL19" i="16"/>
  <c r="I31" i="16"/>
  <c r="K21" i="16"/>
  <c r="K31" i="16" s="1"/>
  <c r="W9" i="16"/>
  <c r="W19" i="16" s="1"/>
  <c r="AQ9" i="16"/>
  <c r="AQ19" i="16" s="1"/>
  <c r="AQ44" i="16" s="1"/>
  <c r="AC31" i="16"/>
  <c r="AE21" i="16"/>
  <c r="AE31" i="16" s="1"/>
  <c r="W37" i="16"/>
  <c r="AF33" i="16"/>
  <c r="AF37" i="16" s="1"/>
  <c r="AB76" i="16" s="1"/>
  <c r="S37" i="16"/>
  <c r="H43" i="16"/>
  <c r="R43" i="16"/>
  <c r="AB43" i="16"/>
  <c r="S31" i="16"/>
  <c r="U21" i="16"/>
  <c r="U31" i="16" s="1"/>
  <c r="K77" i="16" s="1"/>
  <c r="M37" i="16"/>
  <c r="V33" i="16"/>
  <c r="V37" i="16" s="1"/>
  <c r="U75" i="16" s="1"/>
  <c r="I37" i="16"/>
  <c r="N43" i="16"/>
  <c r="X43" i="16"/>
  <c r="AH43" i="16"/>
  <c r="AQ76" i="16" s="1"/>
  <c r="AC37" i="16"/>
  <c r="AG33" i="16"/>
  <c r="G68" i="16"/>
  <c r="G62" i="16"/>
  <c r="G65" i="16" s="1"/>
  <c r="AI68" i="16"/>
  <c r="AI62" i="16"/>
  <c r="AI65" i="16" s="1"/>
  <c r="AK70" i="16"/>
  <c r="AK64" i="16"/>
  <c r="AK67" i="16" s="1"/>
  <c r="AS60" i="16"/>
  <c r="AM39" i="16"/>
  <c r="I64" i="16"/>
  <c r="I67" i="16" s="1"/>
  <c r="I70" i="16"/>
  <c r="Q60" i="16"/>
  <c r="Y64" i="16"/>
  <c r="Y67" i="16" s="1"/>
  <c r="Y70" i="16"/>
  <c r="H67" i="16"/>
  <c r="AA69" i="16"/>
  <c r="AO69" i="16"/>
  <c r="AT79" i="16"/>
  <c r="AX32" i="16" s="1"/>
  <c r="P58" i="16"/>
  <c r="E68" i="16"/>
  <c r="E62" i="16"/>
  <c r="AG62" i="16"/>
  <c r="AG68" i="16"/>
  <c r="AR58" i="16"/>
  <c r="T62" i="16"/>
  <c r="T65" i="16" s="1"/>
  <c r="T68" i="16"/>
  <c r="AD68" i="16" s="1"/>
  <c r="AE60" i="16"/>
  <c r="H70" i="16"/>
  <c r="L70" i="16"/>
  <c r="AL70" i="16"/>
  <c r="K64" i="16"/>
  <c r="K67" i="16" s="1"/>
  <c r="AM64" i="16"/>
  <c r="AM67" i="16" s="1"/>
  <c r="AC69" i="16"/>
  <c r="V70" i="16"/>
  <c r="Z70" i="16"/>
  <c r="AI43" i="16" l="1"/>
  <c r="AN77" i="16" s="1"/>
  <c r="AX34" i="16"/>
  <c r="AF66" i="16"/>
  <c r="AE19" i="16"/>
  <c r="AE44" i="16" s="1"/>
  <c r="R66" i="16"/>
  <c r="R76" i="16"/>
  <c r="G75" i="16"/>
  <c r="AB73" i="16"/>
  <c r="O76" i="16"/>
  <c r="M76" i="16"/>
  <c r="L77" i="16"/>
  <c r="F75" i="16"/>
  <c r="AG75" i="16"/>
  <c r="AS19" i="16"/>
  <c r="AS44" i="16" s="1"/>
  <c r="AE58" i="16"/>
  <c r="D76" i="16"/>
  <c r="P68" i="16"/>
  <c r="AR69" i="16"/>
  <c r="AU78" i="16"/>
  <c r="R44" i="16"/>
  <c r="AI19" i="16"/>
  <c r="AM77" i="16"/>
  <c r="AP76" i="16"/>
  <c r="AS58" i="16"/>
  <c r="AG37" i="16"/>
  <c r="V77" i="16" s="1"/>
  <c r="N19" i="16"/>
  <c r="N44" i="16" s="1"/>
  <c r="AO19" i="16"/>
  <c r="AO44" i="16" s="1"/>
  <c r="U19" i="16"/>
  <c r="U44" i="16" s="1"/>
  <c r="T19" i="16"/>
  <c r="T44" i="16" s="1"/>
  <c r="O19" i="16"/>
  <c r="AJ71" i="16" s="1"/>
  <c r="S75" i="16"/>
  <c r="AI75" i="16"/>
  <c r="J19" i="16"/>
  <c r="D71" i="16" s="1"/>
  <c r="AE64" i="16"/>
  <c r="AE67" i="16"/>
  <c r="P69" i="16"/>
  <c r="P63" i="16"/>
  <c r="Q58" i="16"/>
  <c r="Y19" i="16"/>
  <c r="Y44" i="16" s="1"/>
  <c r="D81" i="16"/>
  <c r="G82" i="16" s="1"/>
  <c r="AF81" i="16"/>
  <c r="AH82" i="16" s="1"/>
  <c r="AC76" i="16"/>
  <c r="AC73" i="16"/>
  <c r="AS67" i="16"/>
  <c r="AS64" i="16"/>
  <c r="AB44" i="16"/>
  <c r="R71" i="16"/>
  <c r="U72" i="16" s="1"/>
  <c r="R81" i="16"/>
  <c r="U82" i="16" s="1"/>
  <c r="L44" i="16"/>
  <c r="AD65" i="16"/>
  <c r="I77" i="16"/>
  <c r="W44" i="16"/>
  <c r="T72" i="16"/>
  <c r="AG65" i="16"/>
  <c r="AR62" i="16"/>
  <c r="AS62" i="16" s="1"/>
  <c r="AD62" i="16"/>
  <c r="AE62" i="16" s="1"/>
  <c r="AM37" i="16"/>
  <c r="AL37" i="16"/>
  <c r="AL43" i="16" s="1"/>
  <c r="AR19" i="16"/>
  <c r="AR44" i="16" s="1"/>
  <c r="E75" i="16"/>
  <c r="AA73" i="16"/>
  <c r="AA76" i="16"/>
  <c r="Q67" i="16"/>
  <c r="T75" i="16"/>
  <c r="AD75" i="16" s="1"/>
  <c r="J77" i="16"/>
  <c r="AR68" i="16"/>
  <c r="E65" i="16"/>
  <c r="P62" i="16"/>
  <c r="Q64" i="16"/>
  <c r="H77" i="16"/>
  <c r="AD69" i="16"/>
  <c r="AD19" i="16"/>
  <c r="V81" i="16"/>
  <c r="M44" i="16"/>
  <c r="V71" i="16"/>
  <c r="K19" i="16"/>
  <c r="V44" i="16"/>
  <c r="AR66" i="16"/>
  <c r="AO76" i="16"/>
  <c r="AF76" i="16"/>
  <c r="AH75" i="16"/>
  <c r="AN19" i="16"/>
  <c r="AN44" i="16" s="1"/>
  <c r="AH19" i="16"/>
  <c r="S44" i="16"/>
  <c r="B45" i="16" s="1"/>
  <c r="G89" i="16" s="1"/>
  <c r="U89" i="16" s="1"/>
  <c r="AC44" i="16"/>
  <c r="X19" i="16"/>
  <c r="X44" i="16" s="1"/>
  <c r="AF44" i="16"/>
  <c r="L7" i="6"/>
  <c r="Q7" i="6"/>
  <c r="O8" i="6"/>
  <c r="O7" i="6"/>
  <c r="AO40" i="14"/>
  <c r="AP40" i="14"/>
  <c r="AQ40" i="14"/>
  <c r="AR40" i="14"/>
  <c r="AH39" i="13"/>
  <c r="AH40" i="14" s="1"/>
  <c r="AI39" i="13"/>
  <c r="AI40" i="14" s="1"/>
  <c r="AJ39" i="13"/>
  <c r="AJ40" i="14" s="1"/>
  <c r="AK39" i="13"/>
  <c r="AK40" i="14" s="1"/>
  <c r="AL39" i="13"/>
  <c r="AL40" i="14" s="1"/>
  <c r="AM39" i="13"/>
  <c r="AM40" i="14" s="1"/>
  <c r="AN39" i="13"/>
  <c r="AN40" i="14" s="1"/>
  <c r="U72" i="12"/>
  <c r="S72" i="12"/>
  <c r="Q72" i="12"/>
  <c r="O72" i="12"/>
  <c r="K72" i="12"/>
  <c r="G72" i="12"/>
  <c r="T71" i="12"/>
  <c r="R71" i="12"/>
  <c r="P71" i="12"/>
  <c r="N71" i="12"/>
  <c r="K71" i="12"/>
  <c r="G71" i="12"/>
  <c r="U70" i="12"/>
  <c r="S70" i="12"/>
  <c r="Q70" i="12"/>
  <c r="O70" i="12"/>
  <c r="K70" i="12"/>
  <c r="G70" i="12"/>
  <c r="T69" i="12"/>
  <c r="R69" i="12"/>
  <c r="P69" i="12"/>
  <c r="N69" i="12"/>
  <c r="K69" i="12"/>
  <c r="G69" i="12"/>
  <c r="U68" i="12"/>
  <c r="S68" i="12"/>
  <c r="Q68" i="12"/>
  <c r="O68" i="12"/>
  <c r="K68" i="12"/>
  <c r="G68" i="12"/>
  <c r="T67" i="12"/>
  <c r="R67" i="12"/>
  <c r="P67" i="12"/>
  <c r="N67" i="12"/>
  <c r="K67" i="12"/>
  <c r="G67" i="12"/>
  <c r="U66" i="12"/>
  <c r="S66" i="12"/>
  <c r="Q66" i="12"/>
  <c r="O66" i="12"/>
  <c r="K66" i="12"/>
  <c r="G66" i="12"/>
  <c r="T65" i="12"/>
  <c r="R65" i="12"/>
  <c r="P65" i="12"/>
  <c r="N65" i="12"/>
  <c r="K65" i="12"/>
  <c r="G65" i="12"/>
  <c r="U64" i="12"/>
  <c r="S64" i="12"/>
  <c r="Q64" i="12"/>
  <c r="O64" i="12"/>
  <c r="K64" i="12"/>
  <c r="G64" i="12"/>
  <c r="T63" i="12"/>
  <c r="R63" i="12"/>
  <c r="P63" i="12"/>
  <c r="N63" i="12"/>
  <c r="K63" i="12"/>
  <c r="G63" i="12"/>
  <c r="U62" i="12"/>
  <c r="S62" i="12"/>
  <c r="Q62" i="12"/>
  <c r="O62" i="12"/>
  <c r="K62" i="12"/>
  <c r="G62" i="12"/>
  <c r="T61" i="12"/>
  <c r="R61" i="12"/>
  <c r="P61" i="12"/>
  <c r="N61" i="12"/>
  <c r="K61" i="12"/>
  <c r="G61" i="12"/>
  <c r="U60" i="12"/>
  <c r="S60" i="12"/>
  <c r="Q60" i="12"/>
  <c r="O60" i="12"/>
  <c r="K60" i="12"/>
  <c r="G60" i="12"/>
  <c r="T59" i="12"/>
  <c r="R59" i="12"/>
  <c r="P59" i="12"/>
  <c r="N59" i="12"/>
  <c r="K59" i="12"/>
  <c r="G59" i="12"/>
  <c r="U58" i="12"/>
  <c r="S58" i="12"/>
  <c r="Q58" i="12"/>
  <c r="O58" i="12"/>
  <c r="K58" i="12"/>
  <c r="G58" i="12"/>
  <c r="T57" i="12"/>
  <c r="R57" i="12"/>
  <c r="P57" i="12"/>
  <c r="N57" i="12"/>
  <c r="K57" i="12"/>
  <c r="G57" i="12"/>
  <c r="U56" i="12"/>
  <c r="S56" i="12"/>
  <c r="Q56" i="12"/>
  <c r="O56" i="12"/>
  <c r="K56" i="12"/>
  <c r="G56" i="12"/>
  <c r="T55" i="12"/>
  <c r="R55" i="12"/>
  <c r="P55" i="12"/>
  <c r="N55" i="12"/>
  <c r="K55" i="12"/>
  <c r="G55" i="12"/>
  <c r="U54" i="12"/>
  <c r="S54" i="12"/>
  <c r="Q54" i="12"/>
  <c r="O54" i="12"/>
  <c r="K54" i="12"/>
  <c r="G54" i="12"/>
  <c r="T53" i="12"/>
  <c r="R53" i="12"/>
  <c r="P53" i="12"/>
  <c r="N53" i="12"/>
  <c r="K53" i="12"/>
  <c r="G53" i="12"/>
  <c r="U52" i="12"/>
  <c r="S52" i="12"/>
  <c r="Q52" i="12"/>
  <c r="O52" i="12"/>
  <c r="K52" i="12"/>
  <c r="G52" i="12"/>
  <c r="T51" i="12"/>
  <c r="R51" i="12"/>
  <c r="P51" i="12"/>
  <c r="N51" i="12"/>
  <c r="K51" i="12"/>
  <c r="G51" i="12"/>
  <c r="U50" i="12"/>
  <c r="S50" i="12"/>
  <c r="Q50" i="12"/>
  <c r="O50" i="12"/>
  <c r="K50" i="12"/>
  <c r="G50" i="12"/>
  <c r="T49" i="12"/>
  <c r="R49" i="12"/>
  <c r="P49" i="12"/>
  <c r="N49" i="12"/>
  <c r="K49" i="12"/>
  <c r="G49" i="12"/>
  <c r="U48" i="12"/>
  <c r="S48" i="12"/>
  <c r="Q48" i="12"/>
  <c r="O48" i="12"/>
  <c r="K48" i="12"/>
  <c r="G48" i="12"/>
  <c r="T47" i="12"/>
  <c r="R47" i="12"/>
  <c r="P47" i="12"/>
  <c r="N47" i="12"/>
  <c r="K47" i="12"/>
  <c r="G47" i="12"/>
  <c r="U46" i="12"/>
  <c r="S46" i="12"/>
  <c r="Q46" i="12"/>
  <c r="O46" i="12"/>
  <c r="K46" i="12"/>
  <c r="G46" i="12"/>
  <c r="T45" i="12"/>
  <c r="R45" i="12"/>
  <c r="P45" i="12"/>
  <c r="N45" i="12"/>
  <c r="K45" i="12"/>
  <c r="G45" i="12"/>
  <c r="U44" i="12"/>
  <c r="S44" i="12"/>
  <c r="Q44" i="12"/>
  <c r="O44" i="12"/>
  <c r="K44" i="12"/>
  <c r="G44" i="12"/>
  <c r="T43" i="12"/>
  <c r="R43" i="12"/>
  <c r="P43" i="12"/>
  <c r="N43" i="12"/>
  <c r="K43" i="12"/>
  <c r="G43" i="12"/>
  <c r="U42" i="12"/>
  <c r="S42" i="12"/>
  <c r="Q42" i="12"/>
  <c r="O42" i="12"/>
  <c r="K42" i="12"/>
  <c r="G42" i="12"/>
  <c r="T41" i="12"/>
  <c r="R41" i="12"/>
  <c r="P41" i="12"/>
  <c r="N41" i="12"/>
  <c r="K41" i="12"/>
  <c r="G41" i="12"/>
  <c r="U40" i="12"/>
  <c r="S40" i="12"/>
  <c r="Q40" i="12"/>
  <c r="O40" i="12"/>
  <c r="K40" i="12"/>
  <c r="G40" i="12"/>
  <c r="T39" i="12"/>
  <c r="R39" i="12"/>
  <c r="P39" i="12"/>
  <c r="N39" i="12"/>
  <c r="K39" i="12"/>
  <c r="G39" i="12"/>
  <c r="U38" i="12"/>
  <c r="S38" i="12"/>
  <c r="Q38" i="12"/>
  <c r="O38" i="12"/>
  <c r="K38" i="12"/>
  <c r="G38" i="12"/>
  <c r="T37" i="12"/>
  <c r="R37" i="12"/>
  <c r="P37" i="12"/>
  <c r="N37" i="12"/>
  <c r="K37" i="12"/>
  <c r="G37" i="12"/>
  <c r="U36" i="12"/>
  <c r="S36" i="12"/>
  <c r="Q36" i="12"/>
  <c r="O36" i="12"/>
  <c r="K36" i="12"/>
  <c r="G36" i="12"/>
  <c r="T35" i="12"/>
  <c r="R35" i="12"/>
  <c r="P35" i="12"/>
  <c r="N35" i="12"/>
  <c r="K35" i="12"/>
  <c r="G35" i="12"/>
  <c r="U34" i="12"/>
  <c r="S34" i="12"/>
  <c r="Q34" i="12"/>
  <c r="O34" i="12"/>
  <c r="K34" i="12"/>
  <c r="G34" i="12"/>
  <c r="T33" i="12"/>
  <c r="R33" i="12"/>
  <c r="P33" i="12"/>
  <c r="N33" i="12"/>
  <c r="K33" i="12"/>
  <c r="G33" i="12"/>
  <c r="U32" i="12"/>
  <c r="S32" i="12"/>
  <c r="Q32" i="12"/>
  <c r="O32" i="12"/>
  <c r="K32" i="12"/>
  <c r="G32" i="12"/>
  <c r="T31" i="12"/>
  <c r="R31" i="12"/>
  <c r="P31" i="12"/>
  <c r="N31" i="12"/>
  <c r="K31" i="12"/>
  <c r="G31" i="12"/>
  <c r="U30" i="12"/>
  <c r="S30" i="12"/>
  <c r="Q30" i="12"/>
  <c r="O30" i="12"/>
  <c r="K30" i="12"/>
  <c r="G30" i="12"/>
  <c r="T29" i="12"/>
  <c r="R29" i="12"/>
  <c r="P29" i="12"/>
  <c r="N29" i="12"/>
  <c r="K29" i="12"/>
  <c r="G29" i="12"/>
  <c r="U28" i="12"/>
  <c r="S28" i="12"/>
  <c r="Q28" i="12"/>
  <c r="O28" i="12"/>
  <c r="K28" i="12"/>
  <c r="G28" i="12"/>
  <c r="T27" i="12"/>
  <c r="R27" i="12"/>
  <c r="P27" i="12"/>
  <c r="N27" i="12"/>
  <c r="K27" i="12"/>
  <c r="G27" i="12"/>
  <c r="U26" i="12"/>
  <c r="S26" i="12"/>
  <c r="Q26" i="12"/>
  <c r="O26" i="12"/>
  <c r="K26" i="12"/>
  <c r="G26" i="12"/>
  <c r="T25" i="12"/>
  <c r="R25" i="12"/>
  <c r="P25" i="12"/>
  <c r="N25" i="12"/>
  <c r="K25" i="12"/>
  <c r="G25" i="12"/>
  <c r="U24" i="12"/>
  <c r="S24" i="12"/>
  <c r="Q24" i="12"/>
  <c r="O24" i="12"/>
  <c r="K24" i="12"/>
  <c r="G24" i="12"/>
  <c r="T23" i="12"/>
  <c r="R23" i="12"/>
  <c r="P23" i="12"/>
  <c r="N23" i="12"/>
  <c r="K23" i="12"/>
  <c r="G23" i="12"/>
  <c r="U22" i="12"/>
  <c r="S22" i="12"/>
  <c r="Q22" i="12"/>
  <c r="O22" i="12"/>
  <c r="K22" i="12"/>
  <c r="G22" i="12"/>
  <c r="T21" i="12"/>
  <c r="R21" i="12"/>
  <c r="P21" i="12"/>
  <c r="N21" i="12"/>
  <c r="K21" i="12"/>
  <c r="G21" i="12"/>
  <c r="U20" i="12"/>
  <c r="S20" i="12"/>
  <c r="Q20" i="12"/>
  <c r="O20" i="12"/>
  <c r="K20" i="12"/>
  <c r="G20" i="12"/>
  <c r="T19" i="12"/>
  <c r="R19" i="12"/>
  <c r="P19" i="12"/>
  <c r="N19" i="12"/>
  <c r="K19" i="12"/>
  <c r="G19" i="12"/>
  <c r="U18" i="12"/>
  <c r="S18" i="12"/>
  <c r="Q18" i="12"/>
  <c r="O18" i="12"/>
  <c r="K18" i="12"/>
  <c r="G18" i="12"/>
  <c r="T17" i="12"/>
  <c r="R17" i="12"/>
  <c r="P17" i="12"/>
  <c r="N17" i="12"/>
  <c r="K17" i="12"/>
  <c r="G17" i="12"/>
  <c r="U16" i="12"/>
  <c r="S16" i="12"/>
  <c r="Q16" i="12"/>
  <c r="O16" i="12"/>
  <c r="K16" i="12"/>
  <c r="G16" i="12"/>
  <c r="T15" i="12"/>
  <c r="R15" i="12"/>
  <c r="P15" i="12"/>
  <c r="N15" i="12"/>
  <c r="K15" i="12"/>
  <c r="G15" i="12"/>
  <c r="U14" i="12"/>
  <c r="S14" i="12"/>
  <c r="Q14" i="12"/>
  <c r="O14" i="12"/>
  <c r="K14" i="12"/>
  <c r="G14" i="12"/>
  <c r="T13" i="12"/>
  <c r="R13" i="12"/>
  <c r="P13" i="12"/>
  <c r="N13" i="12"/>
  <c r="K13" i="12"/>
  <c r="G13" i="12"/>
  <c r="U12" i="12"/>
  <c r="S12" i="12"/>
  <c r="Q12" i="12"/>
  <c r="O12" i="12"/>
  <c r="K12" i="12"/>
  <c r="G12" i="12"/>
  <c r="T11" i="12"/>
  <c r="R11" i="12"/>
  <c r="P11" i="12"/>
  <c r="N11" i="12"/>
  <c r="K11" i="12"/>
  <c r="G11" i="12"/>
  <c r="U10" i="12"/>
  <c r="S10" i="12"/>
  <c r="Q10" i="12"/>
  <c r="O10" i="12"/>
  <c r="K10" i="12"/>
  <c r="G10" i="12"/>
  <c r="T9" i="12"/>
  <c r="R9" i="12"/>
  <c r="P9" i="12"/>
  <c r="N9" i="12"/>
  <c r="K9" i="12"/>
  <c r="G9" i="12"/>
  <c r="A9" i="12"/>
  <c r="A11" i="12" s="1"/>
  <c r="A13" i="12" s="1"/>
  <c r="A15" i="12" s="1"/>
  <c r="A17" i="12" s="1"/>
  <c r="A19" i="12" s="1"/>
  <c r="A21" i="12" s="1"/>
  <c r="A23" i="12" s="1"/>
  <c r="A25" i="12" s="1"/>
  <c r="A27" i="12" s="1"/>
  <c r="A29" i="12" s="1"/>
  <c r="A31" i="12" s="1"/>
  <c r="A33" i="12" s="1"/>
  <c r="A35" i="12" s="1"/>
  <c r="A37" i="12" s="1"/>
  <c r="A39" i="12" s="1"/>
  <c r="A41" i="12" s="1"/>
  <c r="A43" i="12" s="1"/>
  <c r="A45" i="12" s="1"/>
  <c r="A47" i="12" s="1"/>
  <c r="A49" i="12" s="1"/>
  <c r="A51" i="12" s="1"/>
  <c r="A53" i="12" s="1"/>
  <c r="A55" i="12" s="1"/>
  <c r="A57" i="12" s="1"/>
  <c r="A59" i="12" s="1"/>
  <c r="A61" i="12" s="1"/>
  <c r="A63" i="12" s="1"/>
  <c r="A65" i="12" s="1"/>
  <c r="A67" i="12" s="1"/>
  <c r="A69" i="12" s="1"/>
  <c r="A71" i="12" s="1"/>
  <c r="U8" i="12"/>
  <c r="S8" i="12"/>
  <c r="Q8" i="12"/>
  <c r="O8" i="12"/>
  <c r="K8" i="12"/>
  <c r="G8" i="12"/>
  <c r="T7" i="12"/>
  <c r="R7" i="12"/>
  <c r="P7" i="12"/>
  <c r="N7" i="12"/>
  <c r="K7" i="12"/>
  <c r="G7" i="12"/>
  <c r="AF71" i="16" l="1"/>
  <c r="AG72" i="16" s="1"/>
  <c r="AI44" i="16"/>
  <c r="AK77" i="16"/>
  <c r="P76" i="16"/>
  <c r="AJ77" i="16"/>
  <c r="AS77" i="16" s="1"/>
  <c r="AL77" i="16"/>
  <c r="Q62" i="16"/>
  <c r="AG44" i="16"/>
  <c r="R73" i="16"/>
  <c r="AD73" i="16" s="1"/>
  <c r="Y77" i="16"/>
  <c r="L15" i="12"/>
  <c r="L71" i="12"/>
  <c r="L69" i="12"/>
  <c r="AD66" i="16"/>
  <c r="AT66" i="16" s="1"/>
  <c r="AD76" i="16"/>
  <c r="AE75" i="16" s="1"/>
  <c r="J44" i="16"/>
  <c r="T73" i="12"/>
  <c r="J73" i="12" s="1"/>
  <c r="P75" i="16"/>
  <c r="W77" i="16"/>
  <c r="O74" i="12"/>
  <c r="E74" i="12" s="1"/>
  <c r="O44" i="16"/>
  <c r="N73" i="12"/>
  <c r="E73" i="12" s="1"/>
  <c r="L61" i="12"/>
  <c r="AJ81" i="16"/>
  <c r="AM83" i="16" s="1"/>
  <c r="AR75" i="16"/>
  <c r="AT75" i="16" s="1"/>
  <c r="AR76" i="16"/>
  <c r="AT76" i="16" s="1"/>
  <c r="X77" i="16"/>
  <c r="Z77" i="16"/>
  <c r="AU67" i="16"/>
  <c r="G72" i="16"/>
  <c r="AI82" i="16"/>
  <c r="R73" i="12"/>
  <c r="I73" i="12" s="1"/>
  <c r="K73" i="12" s="1"/>
  <c r="X83" i="16"/>
  <c r="V82" i="16"/>
  <c r="W83" i="16"/>
  <c r="Z83" i="16"/>
  <c r="AG82" i="16"/>
  <c r="AR65" i="16"/>
  <c r="AS65" i="16" s="1"/>
  <c r="S82" i="16"/>
  <c r="AH44" i="16"/>
  <c r="AP73" i="16"/>
  <c r="AQ73" i="16"/>
  <c r="H81" i="16"/>
  <c r="H71" i="16"/>
  <c r="K44" i="16"/>
  <c r="AD44" i="16"/>
  <c r="N73" i="16"/>
  <c r="M73" i="16"/>
  <c r="O73" i="16"/>
  <c r="Y83" i="16"/>
  <c r="AK83" i="16"/>
  <c r="AO73" i="16"/>
  <c r="AF82" i="16"/>
  <c r="W74" i="16"/>
  <c r="Z74" i="16"/>
  <c r="V74" i="16"/>
  <c r="X74" i="16"/>
  <c r="P65" i="16"/>
  <c r="E82" i="16"/>
  <c r="E72" i="16"/>
  <c r="AL44" i="16"/>
  <c r="S72" i="16"/>
  <c r="AD72" i="16" s="1"/>
  <c r="Y74" i="16"/>
  <c r="AN83" i="16"/>
  <c r="AL83" i="16"/>
  <c r="AJ82" i="16"/>
  <c r="AN74" i="16"/>
  <c r="AL74" i="16"/>
  <c r="R82" i="16"/>
  <c r="Q77" i="16"/>
  <c r="AM43" i="16"/>
  <c r="AM44" i="16"/>
  <c r="T82" i="16"/>
  <c r="AE65" i="16"/>
  <c r="F82" i="16"/>
  <c r="D82" i="16"/>
  <c r="AK74" i="16"/>
  <c r="Q75" i="16"/>
  <c r="AM74" i="16"/>
  <c r="AJ74" i="16"/>
  <c r="D73" i="16"/>
  <c r="F72" i="16"/>
  <c r="P73" i="12"/>
  <c r="F73" i="12" s="1"/>
  <c r="U74" i="12"/>
  <c r="J74" i="12" s="1"/>
  <c r="L17" i="12"/>
  <c r="L19" i="12"/>
  <c r="L23" i="12"/>
  <c r="L27" i="12"/>
  <c r="S74" i="12"/>
  <c r="I74" i="12" s="1"/>
  <c r="L9" i="12"/>
  <c r="L11" i="12"/>
  <c r="L13" i="12"/>
  <c r="L31" i="12"/>
  <c r="L35" i="12"/>
  <c r="L39" i="12"/>
  <c r="L7" i="12"/>
  <c r="L43" i="12"/>
  <c r="L47" i="12"/>
  <c r="L51" i="12"/>
  <c r="L55" i="12"/>
  <c r="L59" i="12"/>
  <c r="L63" i="12"/>
  <c r="L67" i="12"/>
  <c r="Q74" i="12"/>
  <c r="F74" i="12" s="1"/>
  <c r="G74" i="12" s="1"/>
  <c r="L25" i="12"/>
  <c r="L41" i="12"/>
  <c r="L57" i="12"/>
  <c r="L21" i="12"/>
  <c r="L37" i="12"/>
  <c r="L53" i="12"/>
  <c r="L33" i="12"/>
  <c r="L49" i="12"/>
  <c r="L65" i="12"/>
  <c r="L29" i="12"/>
  <c r="L45" i="12"/>
  <c r="AF73" i="16" l="1"/>
  <c r="AI72" i="16"/>
  <c r="AH72" i="16"/>
  <c r="AR72" i="16" s="1"/>
  <c r="AE77" i="16"/>
  <c r="AS75" i="16"/>
  <c r="AR73" i="16"/>
  <c r="AU75" i="16"/>
  <c r="AE72" i="16"/>
  <c r="G73" i="12"/>
  <c r="AD82" i="16"/>
  <c r="AR83" i="16"/>
  <c r="J83" i="16"/>
  <c r="L83" i="16"/>
  <c r="K83" i="16"/>
  <c r="I83" i="16"/>
  <c r="H82" i="16"/>
  <c r="P82" i="16" s="1"/>
  <c r="P73" i="16"/>
  <c r="AT73" i="16" s="1"/>
  <c r="AT65" i="16"/>
  <c r="AU65" i="16" s="1"/>
  <c r="Q65" i="16"/>
  <c r="AS74" i="16"/>
  <c r="AR82" i="16"/>
  <c r="AU77" i="16"/>
  <c r="P72" i="16"/>
  <c r="AE74" i="16"/>
  <c r="AX28" i="16"/>
  <c r="L93" i="16" s="1"/>
  <c r="U93" i="16" s="1"/>
  <c r="L74" i="16"/>
  <c r="J74" i="16"/>
  <c r="H74" i="16"/>
  <c r="K74" i="16"/>
  <c r="I74" i="16"/>
  <c r="AD83" i="16"/>
  <c r="K74" i="12"/>
  <c r="L73" i="12" s="1"/>
  <c r="AS72" i="16" l="1"/>
  <c r="Q74" i="16"/>
  <c r="AU74" i="16" s="1"/>
  <c r="AX27" i="16" s="1"/>
  <c r="L92" i="16" s="1"/>
  <c r="U92" i="16" s="1"/>
  <c r="AT82" i="16"/>
  <c r="O98" i="16" s="1"/>
  <c r="U98" i="16" s="1"/>
  <c r="Q72" i="16"/>
  <c r="AT72" i="16"/>
  <c r="P83" i="16"/>
  <c r="AT83" i="16" s="1"/>
  <c r="AX26" i="16"/>
  <c r="L91" i="16" s="1"/>
  <c r="U91" i="16" s="1"/>
  <c r="Q12" i="6"/>
  <c r="Q13" i="6"/>
  <c r="Q14" i="6"/>
  <c r="Q15" i="6"/>
  <c r="Q16" i="6"/>
  <c r="Q17" i="6"/>
  <c r="Q18" i="6"/>
  <c r="Q19" i="6"/>
  <c r="Q20" i="6"/>
  <c r="Q21" i="6"/>
  <c r="Q22" i="6"/>
  <c r="Q23" i="6"/>
  <c r="Q24" i="6"/>
  <c r="Q25" i="6"/>
  <c r="Q26" i="6"/>
  <c r="Q27" i="6"/>
  <c r="Q28" i="6"/>
  <c r="Q29" i="6"/>
  <c r="Q30" i="6"/>
  <c r="Q31" i="6"/>
  <c r="Q32" i="6"/>
  <c r="Q33" i="6"/>
  <c r="Q34" i="6"/>
  <c r="Q36" i="6"/>
  <c r="Q37" i="6"/>
  <c r="Q38" i="6"/>
  <c r="Q39" i="6"/>
  <c r="Q40" i="6"/>
  <c r="Q41" i="6"/>
  <c r="Q42" i="6"/>
  <c r="Q43" i="6"/>
  <c r="Q44" i="6"/>
  <c r="Q45" i="6"/>
  <c r="Q46" i="6"/>
  <c r="Q47" i="6"/>
  <c r="Q48" i="6"/>
  <c r="Q49" i="6"/>
  <c r="Q50" i="6"/>
  <c r="Q51" i="6"/>
  <c r="Q52" i="6"/>
  <c r="Q53" i="6"/>
  <c r="Q54" i="6"/>
  <c r="Q55" i="6"/>
  <c r="Q56" i="6"/>
  <c r="Q57" i="6"/>
  <c r="Q58" i="6"/>
  <c r="Q59" i="6"/>
  <c r="Q60" i="6"/>
  <c r="Q61" i="6"/>
  <c r="Q62" i="6"/>
  <c r="Q63" i="6"/>
  <c r="Q64" i="6"/>
  <c r="Q65" i="6"/>
  <c r="Q67" i="6"/>
  <c r="Q68" i="6"/>
  <c r="Q69" i="6"/>
  <c r="Q70" i="6"/>
  <c r="Q71" i="6"/>
  <c r="Q72" i="6"/>
  <c r="Q11" i="6"/>
  <c r="Q8" i="6"/>
  <c r="Q9" i="6"/>
  <c r="O13" i="6"/>
  <c r="R13" i="6" s="1"/>
  <c r="O14" i="6"/>
  <c r="R14" i="6" s="1"/>
  <c r="O15" i="6"/>
  <c r="R15" i="6" s="1"/>
  <c r="O16" i="6"/>
  <c r="R16" i="6" s="1"/>
  <c r="O17" i="6"/>
  <c r="R17" i="6" s="1"/>
  <c r="O18" i="6"/>
  <c r="R18" i="6" s="1"/>
  <c r="O19" i="6"/>
  <c r="R19" i="6" s="1"/>
  <c r="O20" i="6"/>
  <c r="R20" i="6" s="1"/>
  <c r="O21" i="6"/>
  <c r="R21" i="6" s="1"/>
  <c r="O22" i="6"/>
  <c r="R22" i="6" s="1"/>
  <c r="O23" i="6"/>
  <c r="R23" i="6" s="1"/>
  <c r="O24" i="6"/>
  <c r="R24" i="6" s="1"/>
  <c r="O25" i="6"/>
  <c r="R25" i="6" s="1"/>
  <c r="O26" i="6"/>
  <c r="R26" i="6" s="1"/>
  <c r="O27" i="6"/>
  <c r="R27" i="6" s="1"/>
  <c r="O28" i="6"/>
  <c r="R28" i="6" s="1"/>
  <c r="O29" i="6"/>
  <c r="R29" i="6" s="1"/>
  <c r="O30" i="6"/>
  <c r="R30" i="6" s="1"/>
  <c r="O31" i="6"/>
  <c r="R31" i="6" s="1"/>
  <c r="O32" i="6"/>
  <c r="R32" i="6" s="1"/>
  <c r="O33" i="6"/>
  <c r="R33" i="6" s="1"/>
  <c r="O34" i="6"/>
  <c r="R34" i="6" s="1"/>
  <c r="O35" i="6"/>
  <c r="R35" i="6" s="1"/>
  <c r="O36" i="6"/>
  <c r="R36" i="6" s="1"/>
  <c r="O37" i="6"/>
  <c r="R37" i="6" s="1"/>
  <c r="O38" i="6"/>
  <c r="R38" i="6" s="1"/>
  <c r="O39" i="6"/>
  <c r="R39" i="6" s="1"/>
  <c r="O40" i="6"/>
  <c r="R40" i="6" s="1"/>
  <c r="O41" i="6"/>
  <c r="R41" i="6" s="1"/>
  <c r="O42" i="6"/>
  <c r="R42" i="6" s="1"/>
  <c r="O43" i="6"/>
  <c r="R43" i="6" s="1"/>
  <c r="O44" i="6"/>
  <c r="R44" i="6" s="1"/>
  <c r="O45" i="6"/>
  <c r="R45" i="6" s="1"/>
  <c r="O46" i="6"/>
  <c r="R46" i="6" s="1"/>
  <c r="O47" i="6"/>
  <c r="R47" i="6" s="1"/>
  <c r="O48" i="6"/>
  <c r="R48" i="6" s="1"/>
  <c r="O49" i="6"/>
  <c r="R49" i="6" s="1"/>
  <c r="O50" i="6"/>
  <c r="R50" i="6" s="1"/>
  <c r="O51" i="6"/>
  <c r="R51" i="6" s="1"/>
  <c r="O52" i="6"/>
  <c r="R52" i="6" s="1"/>
  <c r="O53" i="6"/>
  <c r="R53" i="6" s="1"/>
  <c r="O54" i="6"/>
  <c r="R54" i="6" s="1"/>
  <c r="O55" i="6"/>
  <c r="R55" i="6" s="1"/>
  <c r="O56" i="6"/>
  <c r="R56" i="6" s="1"/>
  <c r="O57" i="6"/>
  <c r="R57" i="6" s="1"/>
  <c r="O58" i="6"/>
  <c r="R58" i="6" s="1"/>
  <c r="O59" i="6"/>
  <c r="R59" i="6" s="1"/>
  <c r="O60" i="6"/>
  <c r="R60" i="6" s="1"/>
  <c r="O61" i="6"/>
  <c r="R61" i="6" s="1"/>
  <c r="O62" i="6"/>
  <c r="R62" i="6" s="1"/>
  <c r="O63" i="6"/>
  <c r="R63" i="6" s="1"/>
  <c r="O64" i="6"/>
  <c r="R64" i="6" s="1"/>
  <c r="O65" i="6"/>
  <c r="R65" i="6" s="1"/>
  <c r="O67" i="6"/>
  <c r="R67" i="6" s="1"/>
  <c r="O68" i="6"/>
  <c r="R68" i="6" s="1"/>
  <c r="O69" i="6"/>
  <c r="R69" i="6" s="1"/>
  <c r="O70" i="6"/>
  <c r="R70" i="6" s="1"/>
  <c r="O71" i="6"/>
  <c r="R71" i="6" s="1"/>
  <c r="O72" i="6"/>
  <c r="R72" i="6" s="1"/>
  <c r="O10" i="6"/>
  <c r="R10" i="6" s="1"/>
  <c r="O11" i="6"/>
  <c r="R11" i="6" s="1"/>
  <c r="O9" i="6"/>
  <c r="R9" i="6" s="1"/>
  <c r="R8" i="6"/>
  <c r="R7" i="6"/>
  <c r="L13" i="6"/>
  <c r="L15" i="6"/>
  <c r="L17" i="6"/>
  <c r="L19" i="6"/>
  <c r="L21" i="6"/>
  <c r="L23" i="6"/>
  <c r="L25" i="6"/>
  <c r="L27" i="6"/>
  <c r="L29" i="6"/>
  <c r="L31" i="6"/>
  <c r="L33" i="6"/>
  <c r="L35" i="6"/>
  <c r="L37" i="6"/>
  <c r="L39" i="6"/>
  <c r="L41" i="6"/>
  <c r="L43" i="6"/>
  <c r="L45" i="6"/>
  <c r="L47" i="6"/>
  <c r="L49" i="6"/>
  <c r="L51" i="6"/>
  <c r="L53" i="6"/>
  <c r="L55" i="6"/>
  <c r="L57" i="6"/>
  <c r="L59" i="6"/>
  <c r="L61" i="6"/>
  <c r="L67" i="6"/>
  <c r="L69" i="6"/>
  <c r="L71" i="6"/>
  <c r="L11" i="6"/>
  <c r="L9" i="6"/>
  <c r="V72" i="6"/>
  <c r="T72" i="6"/>
  <c r="W72" i="6" s="1"/>
  <c r="V71" i="6"/>
  <c r="T71" i="6"/>
  <c r="W71" i="6" s="1"/>
  <c r="V70" i="6"/>
  <c r="T70" i="6"/>
  <c r="W70" i="6" s="1"/>
  <c r="V69" i="6"/>
  <c r="T69" i="6"/>
  <c r="W69" i="6" s="1"/>
  <c r="V68" i="6"/>
  <c r="T68" i="6"/>
  <c r="W68" i="6" s="1"/>
  <c r="V67" i="6"/>
  <c r="T67" i="6"/>
  <c r="W67" i="6" s="1"/>
  <c r="V65" i="6"/>
  <c r="T65" i="6"/>
  <c r="W65" i="6" s="1"/>
  <c r="V64" i="6"/>
  <c r="T64" i="6"/>
  <c r="W64" i="6" s="1"/>
  <c r="V63" i="6"/>
  <c r="T63" i="6"/>
  <c r="W63" i="6" s="1"/>
  <c r="V62" i="6"/>
  <c r="T62" i="6"/>
  <c r="W62" i="6" s="1"/>
  <c r="V61" i="6"/>
  <c r="T61" i="6"/>
  <c r="W61" i="6" s="1"/>
  <c r="V60" i="6"/>
  <c r="T60" i="6"/>
  <c r="W60" i="6" s="1"/>
  <c r="V59" i="6"/>
  <c r="T59" i="6"/>
  <c r="W59" i="6" s="1"/>
  <c r="V58" i="6"/>
  <c r="T58" i="6"/>
  <c r="W58" i="6" s="1"/>
  <c r="V57" i="6"/>
  <c r="T57" i="6"/>
  <c r="W57" i="6" s="1"/>
  <c r="V56" i="6"/>
  <c r="T56" i="6"/>
  <c r="W56" i="6" s="1"/>
  <c r="V55" i="6"/>
  <c r="T55" i="6"/>
  <c r="W55" i="6" s="1"/>
  <c r="V54" i="6"/>
  <c r="T54" i="6"/>
  <c r="W54" i="6" s="1"/>
  <c r="V53" i="6"/>
  <c r="T53" i="6"/>
  <c r="W53" i="6" s="1"/>
  <c r="V52" i="6"/>
  <c r="T52" i="6"/>
  <c r="W52" i="6" s="1"/>
  <c r="V51" i="6"/>
  <c r="T51" i="6"/>
  <c r="W51" i="6" s="1"/>
  <c r="A9" i="6"/>
  <c r="A11" i="6" s="1"/>
  <c r="A13" i="6" s="1"/>
  <c r="A15" i="6" s="1"/>
  <c r="A17" i="6" s="1"/>
  <c r="A19" i="6" s="1"/>
  <c r="A21" i="6" s="1"/>
  <c r="A23" i="6" s="1"/>
  <c r="A25" i="6" s="1"/>
  <c r="A27" i="6" s="1"/>
  <c r="A29" i="6" s="1"/>
  <c r="A31" i="6" s="1"/>
  <c r="A33" i="6" s="1"/>
  <c r="A35" i="6" s="1"/>
  <c r="A37" i="6" s="1"/>
  <c r="A39" i="6" s="1"/>
  <c r="A41" i="6" s="1"/>
  <c r="V42" i="6"/>
  <c r="T42" i="6"/>
  <c r="W42" i="6" s="1"/>
  <c r="V41" i="6"/>
  <c r="T41" i="6"/>
  <c r="W41" i="6" s="1"/>
  <c r="V40" i="6"/>
  <c r="T40" i="6"/>
  <c r="W40" i="6" s="1"/>
  <c r="V39" i="6"/>
  <c r="T39" i="6"/>
  <c r="W39" i="6" s="1"/>
  <c r="V38" i="6"/>
  <c r="T38" i="6"/>
  <c r="W38" i="6" s="1"/>
  <c r="V37" i="6"/>
  <c r="T37" i="6"/>
  <c r="W37" i="6" s="1"/>
  <c r="V48" i="6"/>
  <c r="T48" i="6"/>
  <c r="W48" i="6" s="1"/>
  <c r="V47" i="6"/>
  <c r="T47" i="6"/>
  <c r="W47" i="6" s="1"/>
  <c r="V46" i="6"/>
  <c r="T46" i="6"/>
  <c r="W46" i="6" s="1"/>
  <c r="V45" i="6"/>
  <c r="T45" i="6"/>
  <c r="W45" i="6" s="1"/>
  <c r="V50" i="6"/>
  <c r="T50" i="6"/>
  <c r="W50" i="6" s="1"/>
  <c r="V49" i="6"/>
  <c r="T49" i="6"/>
  <c r="W49" i="6" s="1"/>
  <c r="T44" i="6"/>
  <c r="W44" i="6" s="1"/>
  <c r="V44" i="6"/>
  <c r="T7" i="6"/>
  <c r="W7" i="6" s="1"/>
  <c r="V7" i="6"/>
  <c r="T8" i="6"/>
  <c r="W8" i="6" s="1"/>
  <c r="V8" i="6"/>
  <c r="T9" i="6"/>
  <c r="W9" i="6" s="1"/>
  <c r="V9" i="6"/>
  <c r="Q10" i="6"/>
  <c r="T10" i="6"/>
  <c r="W10" i="6" s="1"/>
  <c r="V10" i="6"/>
  <c r="T11" i="6"/>
  <c r="W11" i="6" s="1"/>
  <c r="V11" i="6"/>
  <c r="O12" i="6"/>
  <c r="R12" i="6" s="1"/>
  <c r="T12" i="6"/>
  <c r="W12" i="6" s="1"/>
  <c r="V12" i="6"/>
  <c r="T13" i="6"/>
  <c r="W13" i="6" s="1"/>
  <c r="V13" i="6"/>
  <c r="T14" i="6"/>
  <c r="W14" i="6" s="1"/>
  <c r="V14" i="6"/>
  <c r="T15" i="6"/>
  <c r="W15" i="6" s="1"/>
  <c r="V15" i="6"/>
  <c r="T16" i="6"/>
  <c r="W16" i="6" s="1"/>
  <c r="V16" i="6"/>
  <c r="T17" i="6"/>
  <c r="W17" i="6" s="1"/>
  <c r="V17" i="6"/>
  <c r="T18" i="6"/>
  <c r="W18" i="6" s="1"/>
  <c r="V18" i="6"/>
  <c r="T19" i="6"/>
  <c r="W19" i="6" s="1"/>
  <c r="V19" i="6"/>
  <c r="T20" i="6"/>
  <c r="W20" i="6" s="1"/>
  <c r="V20" i="6"/>
  <c r="T21" i="6"/>
  <c r="W21" i="6" s="1"/>
  <c r="V21" i="6"/>
  <c r="T22" i="6"/>
  <c r="W22" i="6" s="1"/>
  <c r="V22" i="6"/>
  <c r="T23" i="6"/>
  <c r="W23" i="6" s="1"/>
  <c r="V23" i="6"/>
  <c r="T24" i="6"/>
  <c r="W24" i="6" s="1"/>
  <c r="V24" i="6"/>
  <c r="T25" i="6"/>
  <c r="W25" i="6" s="1"/>
  <c r="V25" i="6"/>
  <c r="T26" i="6"/>
  <c r="W26" i="6" s="1"/>
  <c r="V26" i="6"/>
  <c r="T27" i="6"/>
  <c r="W27" i="6" s="1"/>
  <c r="V27" i="6"/>
  <c r="T28" i="6"/>
  <c r="W28" i="6" s="1"/>
  <c r="V28" i="6"/>
  <c r="T29" i="6"/>
  <c r="W29" i="6" s="1"/>
  <c r="V29" i="6"/>
  <c r="T30" i="6"/>
  <c r="W30" i="6" s="1"/>
  <c r="V30" i="6"/>
  <c r="T31" i="6"/>
  <c r="W31" i="6" s="1"/>
  <c r="V31" i="6"/>
  <c r="T32" i="6"/>
  <c r="W32" i="6" s="1"/>
  <c r="V32" i="6"/>
  <c r="T33" i="6"/>
  <c r="W33" i="6" s="1"/>
  <c r="V33" i="6"/>
  <c r="T34" i="6"/>
  <c r="W34" i="6" s="1"/>
  <c r="V34" i="6"/>
  <c r="T35" i="6"/>
  <c r="W35" i="6" s="1"/>
  <c r="V35" i="6"/>
  <c r="T36" i="6"/>
  <c r="W36" i="6" s="1"/>
  <c r="V36" i="6"/>
  <c r="T43" i="6"/>
  <c r="W43" i="6" s="1"/>
  <c r="V43" i="6"/>
  <c r="AX37" i="16" l="1"/>
  <c r="AX43" i="16"/>
  <c r="A43" i="6"/>
  <c r="A45" i="6" s="1"/>
  <c r="A47" i="6" s="1"/>
  <c r="A49" i="6" s="1"/>
  <c r="A51" i="6" s="1"/>
  <c r="A53" i="6" s="1"/>
  <c r="A55" i="6" s="1"/>
  <c r="A57" i="6" s="1"/>
  <c r="A59" i="6" s="1"/>
  <c r="A61" i="6" s="1"/>
  <c r="A63" i="6" s="1"/>
  <c r="A65" i="6" s="1"/>
  <c r="A67" i="6" s="1"/>
  <c r="A69" i="6" s="1"/>
  <c r="A71" i="6" s="1"/>
  <c r="O99" i="16"/>
  <c r="U99" i="16" s="1"/>
  <c r="U100" i="16" s="1"/>
  <c r="AX44" i="16"/>
  <c r="AU72" i="16"/>
  <c r="AX25" i="16"/>
  <c r="AX45" i="16" l="1"/>
  <c r="L90" i="16"/>
  <c r="U90" i="16" s="1"/>
  <c r="U95" i="16" s="1"/>
  <c r="AX29" i="16"/>
  <c r="AX36" i="16"/>
  <c r="AX38" i="16" s="1"/>
</calcChain>
</file>

<file path=xl/sharedStrings.xml><?xml version="1.0" encoding="utf-8"?>
<sst xmlns="http://schemas.openxmlformats.org/spreadsheetml/2006/main" count="940" uniqueCount="383">
  <si>
    <t>●損益計画書</t>
    <rPh sb="1" eb="3">
      <t>ソンエキ</t>
    </rPh>
    <rPh sb="3" eb="6">
      <t>ケイカクショ</t>
    </rPh>
    <phoneticPr fontId="4"/>
  </si>
  <si>
    <t>■損益計画書</t>
    <rPh sb="1" eb="3">
      <t>ソンエキ</t>
    </rPh>
    <rPh sb="3" eb="6">
      <t>ケイカクショ</t>
    </rPh>
    <phoneticPr fontId="4"/>
  </si>
  <si>
    <t>１年目</t>
    <rPh sb="1" eb="3">
      <t>ネンメ</t>
    </rPh>
    <phoneticPr fontId="4"/>
  </si>
  <si>
    <t>２年目</t>
    <rPh sb="1" eb="3">
      <t>ネンメ</t>
    </rPh>
    <phoneticPr fontId="4"/>
  </si>
  <si>
    <t>３年目</t>
    <rPh sb="1" eb="3">
      <t>ネンメ</t>
    </rPh>
    <phoneticPr fontId="4"/>
  </si>
  <si>
    <t>４年目</t>
    <rPh sb="1" eb="3">
      <t>ネンメ</t>
    </rPh>
    <phoneticPr fontId="4"/>
  </si>
  <si>
    <t>５年目</t>
    <rPh sb="1" eb="3">
      <t>ネンメ</t>
    </rPh>
    <phoneticPr fontId="4"/>
  </si>
  <si>
    <t>６年目</t>
    <rPh sb="1" eb="3">
      <t>ネンメ</t>
    </rPh>
    <phoneticPr fontId="4"/>
  </si>
  <si>
    <t>７年目</t>
    <rPh sb="1" eb="3">
      <t>ネンメ</t>
    </rPh>
    <phoneticPr fontId="4"/>
  </si>
  <si>
    <t>８年目</t>
    <rPh sb="1" eb="3">
      <t>ネンメ</t>
    </rPh>
    <phoneticPr fontId="4"/>
  </si>
  <si>
    <t>９年目</t>
    <rPh sb="1" eb="3">
      <t>ネンメ</t>
    </rPh>
    <phoneticPr fontId="4"/>
  </si>
  <si>
    <t>１０年目</t>
    <rPh sb="2" eb="4">
      <t>ネンメ</t>
    </rPh>
    <phoneticPr fontId="4"/>
  </si>
  <si>
    <t>１１年目</t>
    <rPh sb="2" eb="4">
      <t>ネンメ</t>
    </rPh>
    <phoneticPr fontId="4"/>
  </si>
  <si>
    <t>１２年目</t>
    <rPh sb="2" eb="4">
      <t>ネンメ</t>
    </rPh>
    <phoneticPr fontId="4"/>
  </si>
  <si>
    <t>１３年目</t>
    <rPh sb="2" eb="4">
      <t>ネンメ</t>
    </rPh>
    <phoneticPr fontId="4"/>
  </si>
  <si>
    <t>（単位：円）</t>
    <rPh sb="1" eb="3">
      <t>タンイ</t>
    </rPh>
    <rPh sb="4" eb="5">
      <t>エン</t>
    </rPh>
    <phoneticPr fontId="4"/>
  </si>
  <si>
    <t>平成（年度）</t>
    <rPh sb="0" eb="2">
      <t>ヘイセイ</t>
    </rPh>
    <rPh sb="3" eb="5">
      <t>ネンド</t>
    </rPh>
    <phoneticPr fontId="4"/>
  </si>
  <si>
    <t>平成31年度</t>
    <rPh sb="0" eb="2">
      <t>ヘイセイ</t>
    </rPh>
    <rPh sb="4" eb="6">
      <t>ネンド</t>
    </rPh>
    <phoneticPr fontId="4"/>
  </si>
  <si>
    <t>平成32年度</t>
    <rPh sb="0" eb="2">
      <t>ヘイセイ</t>
    </rPh>
    <rPh sb="4" eb="6">
      <t>ネンド</t>
    </rPh>
    <phoneticPr fontId="4"/>
  </si>
  <si>
    <t>平成33年度</t>
    <rPh sb="0" eb="2">
      <t>ヘイセイ</t>
    </rPh>
    <rPh sb="4" eb="6">
      <t>ネンド</t>
    </rPh>
    <phoneticPr fontId="4"/>
  </si>
  <si>
    <t>平成34年度</t>
    <rPh sb="0" eb="2">
      <t>ヘイセイ</t>
    </rPh>
    <rPh sb="4" eb="6">
      <t>ネンド</t>
    </rPh>
    <phoneticPr fontId="4"/>
  </si>
  <si>
    <t>平成35年度</t>
    <rPh sb="0" eb="2">
      <t>ヘイセイ</t>
    </rPh>
    <rPh sb="4" eb="6">
      <t>ネンド</t>
    </rPh>
    <phoneticPr fontId="4"/>
  </si>
  <si>
    <t>平成36年度</t>
    <rPh sb="0" eb="2">
      <t>ヘイセイ</t>
    </rPh>
    <rPh sb="4" eb="6">
      <t>ネンド</t>
    </rPh>
    <phoneticPr fontId="4"/>
  </si>
  <si>
    <t>平成37年度</t>
    <rPh sb="0" eb="2">
      <t>ヘイセイ</t>
    </rPh>
    <rPh sb="4" eb="6">
      <t>ネンド</t>
    </rPh>
    <phoneticPr fontId="4"/>
  </si>
  <si>
    <t>平成38年度</t>
    <rPh sb="0" eb="2">
      <t>ヘイセイ</t>
    </rPh>
    <rPh sb="4" eb="6">
      <t>ネンド</t>
    </rPh>
    <phoneticPr fontId="4"/>
  </si>
  <si>
    <t>合計</t>
    <rPh sb="0" eb="2">
      <t>ゴウケイ</t>
    </rPh>
    <phoneticPr fontId="4"/>
  </si>
  <si>
    <t>収入計</t>
    <rPh sb="0" eb="2">
      <t>シュウニュウ</t>
    </rPh>
    <rPh sb="2" eb="3">
      <t>ケイ</t>
    </rPh>
    <phoneticPr fontId="4"/>
  </si>
  <si>
    <t>サービス対価</t>
    <rPh sb="4" eb="6">
      <t>タイカ</t>
    </rPh>
    <phoneticPr fontId="4"/>
  </si>
  <si>
    <t>　うち、維持管理のサービス対価</t>
    <rPh sb="4" eb="6">
      <t>イジ</t>
    </rPh>
    <rPh sb="6" eb="8">
      <t>カンリ</t>
    </rPh>
    <rPh sb="13" eb="15">
      <t>タイカ</t>
    </rPh>
    <phoneticPr fontId="4"/>
  </si>
  <si>
    <t>その他</t>
    <rPh sb="2" eb="3">
      <t>タ</t>
    </rPh>
    <phoneticPr fontId="4"/>
  </si>
  <si>
    <t>支出計</t>
    <rPh sb="0" eb="2">
      <t>シシュツ</t>
    </rPh>
    <rPh sb="2" eb="3">
      <t>ケイ</t>
    </rPh>
    <phoneticPr fontId="4"/>
  </si>
  <si>
    <t>業務経費（原価）</t>
    <rPh sb="0" eb="2">
      <t>ギョウム</t>
    </rPh>
    <rPh sb="2" eb="4">
      <t>ケイヒ</t>
    </rPh>
    <rPh sb="5" eb="7">
      <t>ゲンカ</t>
    </rPh>
    <phoneticPr fontId="4"/>
  </si>
  <si>
    <t>公租公課</t>
    <rPh sb="0" eb="2">
      <t>コウソ</t>
    </rPh>
    <rPh sb="2" eb="4">
      <t>コウカ</t>
    </rPh>
    <phoneticPr fontId="4"/>
  </si>
  <si>
    <t>その他</t>
    <rPh sb="0" eb="3">
      <t>ソノタ</t>
    </rPh>
    <phoneticPr fontId="4"/>
  </si>
  <si>
    <t>税引前当期損益</t>
    <rPh sb="0" eb="1">
      <t>ゼイ</t>
    </rPh>
    <rPh sb="1" eb="2">
      <t>ヒ</t>
    </rPh>
    <rPh sb="2" eb="3">
      <t>マエ</t>
    </rPh>
    <rPh sb="3" eb="5">
      <t>トウキ</t>
    </rPh>
    <rPh sb="5" eb="7">
      <t>ソンエキ</t>
    </rPh>
    <phoneticPr fontId="4"/>
  </si>
  <si>
    <t>法人税等</t>
    <rPh sb="0" eb="3">
      <t>ホウジンゼイ</t>
    </rPh>
    <rPh sb="3" eb="4">
      <t>トウ</t>
    </rPh>
    <phoneticPr fontId="4"/>
  </si>
  <si>
    <t>税引後当期損益</t>
    <rPh sb="0" eb="1">
      <t>ゼイ</t>
    </rPh>
    <rPh sb="1" eb="2">
      <t>ヒ</t>
    </rPh>
    <rPh sb="2" eb="3">
      <t>ゴ</t>
    </rPh>
    <rPh sb="3" eb="5">
      <t>トウキ</t>
    </rPh>
    <rPh sb="5" eb="7">
      <t>ソンエキ</t>
    </rPh>
    <phoneticPr fontId="4"/>
  </si>
  <si>
    <t>■キャッシュフロー計算書</t>
    <rPh sb="9" eb="12">
      <t>ケイサンショ</t>
    </rPh>
    <phoneticPr fontId="4"/>
  </si>
  <si>
    <t>科目</t>
    <rPh sb="0" eb="2">
      <t>カモク</t>
    </rPh>
    <phoneticPr fontId="4"/>
  </si>
  <si>
    <t>キャッシュインフロー計</t>
    <rPh sb="10" eb="11">
      <t>ケイ</t>
    </rPh>
    <phoneticPr fontId="4"/>
  </si>
  <si>
    <t>税引後利益</t>
    <rPh sb="0" eb="2">
      <t>ゼイビキ</t>
    </rPh>
    <rPh sb="2" eb="3">
      <t>ゴ</t>
    </rPh>
    <rPh sb="3" eb="5">
      <t>リエキ</t>
    </rPh>
    <phoneticPr fontId="4"/>
  </si>
  <si>
    <t>資本金</t>
    <rPh sb="0" eb="3">
      <t>シホンキン</t>
    </rPh>
    <phoneticPr fontId="4"/>
  </si>
  <si>
    <t>キャッシュアウトフロー計</t>
    <rPh sb="11" eb="12">
      <t>ケイ</t>
    </rPh>
    <phoneticPr fontId="4"/>
  </si>
  <si>
    <t>初期費用</t>
    <rPh sb="0" eb="2">
      <t>ショキ</t>
    </rPh>
    <rPh sb="2" eb="4">
      <t>ヒヨウ</t>
    </rPh>
    <phoneticPr fontId="4"/>
  </si>
  <si>
    <t>設備投資費用</t>
    <rPh sb="0" eb="2">
      <t>セツビ</t>
    </rPh>
    <rPh sb="2" eb="4">
      <t>トウシ</t>
    </rPh>
    <rPh sb="4" eb="6">
      <t>ヒヨウ</t>
    </rPh>
    <phoneticPr fontId="4"/>
  </si>
  <si>
    <t>配当</t>
    <rPh sb="0" eb="2">
      <t>ハイトウ</t>
    </rPh>
    <phoneticPr fontId="4"/>
  </si>
  <si>
    <t>未処分金累計</t>
    <rPh sb="4" eb="6">
      <t>ルイケイ</t>
    </rPh>
    <phoneticPr fontId="4"/>
  </si>
  <si>
    <t>■経営指標</t>
    <rPh sb="1" eb="3">
      <t>ケイエイ</t>
    </rPh>
    <rPh sb="3" eb="5">
      <t>シヒョウ</t>
    </rPh>
    <phoneticPr fontId="4"/>
  </si>
  <si>
    <t>(様式１－１）</t>
    <rPh sb="1" eb="3">
      <t>ヨウシキ</t>
    </rPh>
    <phoneticPr fontId="1"/>
  </si>
  <si>
    <t>会社名</t>
  </si>
  <si>
    <t>所属・役職</t>
  </si>
  <si>
    <t>担当者氏名</t>
  </si>
  <si>
    <t>電話番号</t>
  </si>
  <si>
    <t>メールアドレス</t>
  </si>
  <si>
    <t>項目</t>
  </si>
  <si>
    <t>資料名</t>
    <phoneticPr fontId="4"/>
  </si>
  <si>
    <t>ページ</t>
  </si>
  <si>
    <t>内容</t>
    <rPh sb="0" eb="2">
      <t>ナイヨウ</t>
    </rPh>
    <phoneticPr fontId="4"/>
  </si>
  <si>
    <t>ネットキャッシュフロー</t>
    <phoneticPr fontId="4"/>
  </si>
  <si>
    <t>未処分金（内部留保金）</t>
    <phoneticPr fontId="4"/>
  </si>
  <si>
    <t>EIRR</t>
    <phoneticPr fontId="4"/>
  </si>
  <si>
    <t>平成39年度</t>
    <rPh sb="0" eb="2">
      <t>ヘイセイ</t>
    </rPh>
    <rPh sb="4" eb="6">
      <t>ネンド</t>
    </rPh>
    <phoneticPr fontId="4"/>
  </si>
  <si>
    <t>平成40年度</t>
    <rPh sb="0" eb="2">
      <t>ヘイセイ</t>
    </rPh>
    <rPh sb="4" eb="6">
      <t>ネンド</t>
    </rPh>
    <phoneticPr fontId="4"/>
  </si>
  <si>
    <t>維持管理のサービス対価</t>
    <rPh sb="0" eb="2">
      <t>イジ</t>
    </rPh>
    <rPh sb="2" eb="4">
      <t>カンリ</t>
    </rPh>
    <rPh sb="9" eb="11">
      <t>タイカ</t>
    </rPh>
    <phoneticPr fontId="4"/>
  </si>
  <si>
    <t>設計・施工等のサービス対価</t>
    <rPh sb="0" eb="2">
      <t>セッケイ</t>
    </rPh>
    <rPh sb="3" eb="5">
      <t>セコウ</t>
    </rPh>
    <rPh sb="5" eb="6">
      <t>トウ</t>
    </rPh>
    <rPh sb="11" eb="13">
      <t>タイカ</t>
    </rPh>
    <phoneticPr fontId="4"/>
  </si>
  <si>
    <t>下期分</t>
    <rPh sb="0" eb="2">
      <t>シモキ</t>
    </rPh>
    <rPh sb="2" eb="3">
      <t>ブン</t>
    </rPh>
    <phoneticPr fontId="4"/>
  </si>
  <si>
    <t>上期分</t>
    <rPh sb="0" eb="2">
      <t>カミキ</t>
    </rPh>
    <rPh sb="2" eb="3">
      <t>ブン</t>
    </rPh>
    <phoneticPr fontId="4"/>
  </si>
  <si>
    <t>●サービス対価の支払い予定表</t>
    <rPh sb="5" eb="7">
      <t>タイカ</t>
    </rPh>
    <rPh sb="8" eb="10">
      <t>シハラ</t>
    </rPh>
    <rPh sb="11" eb="14">
      <t>ヨテイヒョウ</t>
    </rPh>
    <phoneticPr fontId="4"/>
  </si>
  <si>
    <t>（様式５－１０）</t>
    <rPh sb="1" eb="3">
      <t>ヨウシキ</t>
    </rPh>
    <phoneticPr fontId="4"/>
  </si>
  <si>
    <t>③/④
(％)</t>
    <phoneticPr fontId="4"/>
  </si>
  <si>
    <t>最大
電流値(A)
④</t>
    <rPh sb="0" eb="2">
      <t>サイダイ</t>
    </rPh>
    <rPh sb="3" eb="5">
      <t>デンリュウ</t>
    </rPh>
    <rPh sb="5" eb="6">
      <t>チ</t>
    </rPh>
    <phoneticPr fontId="4"/>
  </si>
  <si>
    <t>空調最大
電流値(A)</t>
    <rPh sb="0" eb="2">
      <t>クウチョウ</t>
    </rPh>
    <rPh sb="2" eb="4">
      <t>サイダイ</t>
    </rPh>
    <rPh sb="5" eb="7">
      <t>デンリュウ</t>
    </rPh>
    <rPh sb="7" eb="8">
      <t>チ</t>
    </rPh>
    <phoneticPr fontId="4"/>
  </si>
  <si>
    <t>定格
電流値(A)
③</t>
    <rPh sb="0" eb="2">
      <t>テイカク</t>
    </rPh>
    <rPh sb="3" eb="5">
      <t>デンリュウ</t>
    </rPh>
    <rPh sb="5" eb="6">
      <t>チ</t>
    </rPh>
    <phoneticPr fontId="4"/>
  </si>
  <si>
    <t>容量
(kVA)</t>
    <rPh sb="0" eb="2">
      <t>ヨウリョウ</t>
    </rPh>
    <phoneticPr fontId="4"/>
  </si>
  <si>
    <t>②/①
(％)</t>
    <phoneticPr fontId="4"/>
  </si>
  <si>
    <t>最大
電流値(A)
②</t>
    <rPh sb="0" eb="2">
      <t>サイダイ</t>
    </rPh>
    <rPh sb="3" eb="5">
      <t>デンリュウ</t>
    </rPh>
    <rPh sb="5" eb="6">
      <t>チ</t>
    </rPh>
    <phoneticPr fontId="4"/>
  </si>
  <si>
    <t>定格
電流値(A)
①</t>
    <rPh sb="0" eb="2">
      <t>テイカク</t>
    </rPh>
    <rPh sb="3" eb="5">
      <t>デンリュウ</t>
    </rPh>
    <rPh sb="5" eb="6">
      <t>チ</t>
    </rPh>
    <phoneticPr fontId="4"/>
  </si>
  <si>
    <t>(kW)</t>
    <phoneticPr fontId="4"/>
  </si>
  <si>
    <t>(kVA)</t>
    <phoneticPr fontId="4"/>
  </si>
  <si>
    <t>最大
電流値(A)</t>
    <rPh sb="0" eb="2">
      <t>サイダイ</t>
    </rPh>
    <rPh sb="3" eb="5">
      <t>デンリュウ</t>
    </rPh>
    <rPh sb="5" eb="6">
      <t>チ</t>
    </rPh>
    <phoneticPr fontId="4"/>
  </si>
  <si>
    <t>定格
電流値(A)</t>
    <rPh sb="0" eb="2">
      <t>テイカク</t>
    </rPh>
    <rPh sb="3" eb="5">
      <t>デンリュウ</t>
    </rPh>
    <rPh sb="5" eb="6">
      <t>チ</t>
    </rPh>
    <phoneticPr fontId="4"/>
  </si>
  <si>
    <t>三相</t>
    <rPh sb="0" eb="2">
      <t>サンソウ</t>
    </rPh>
    <phoneticPr fontId="4"/>
  </si>
  <si>
    <t>単相</t>
    <rPh sb="0" eb="1">
      <t>タン</t>
    </rPh>
    <rPh sb="1" eb="2">
      <t>ソウ</t>
    </rPh>
    <phoneticPr fontId="4"/>
  </si>
  <si>
    <t>変圧器</t>
    <rPh sb="0" eb="3">
      <t>ヘンアツキ</t>
    </rPh>
    <phoneticPr fontId="4"/>
  </si>
  <si>
    <t>契約
電力</t>
    <rPh sb="0" eb="2">
      <t>ケイヤク</t>
    </rPh>
    <rPh sb="3" eb="5">
      <t>デンリョク</t>
    </rPh>
    <phoneticPr fontId="4"/>
  </si>
  <si>
    <t>受電
容量</t>
    <rPh sb="0" eb="2">
      <t>ジュデン</t>
    </rPh>
    <rPh sb="3" eb="5">
      <t>ヨウリョウ</t>
    </rPh>
    <phoneticPr fontId="4"/>
  </si>
  <si>
    <t>変圧器
改修の
有無</t>
    <rPh sb="0" eb="3">
      <t>ヘンアツキ</t>
    </rPh>
    <rPh sb="4" eb="6">
      <t>カイシュウ</t>
    </rPh>
    <rPh sb="8" eb="10">
      <t>ウム</t>
    </rPh>
    <phoneticPr fontId="4"/>
  </si>
  <si>
    <t>計画</t>
    <rPh sb="0" eb="2">
      <t>ケイカク</t>
    </rPh>
    <phoneticPr fontId="4"/>
  </si>
  <si>
    <t>学校名</t>
    <rPh sb="0" eb="2">
      <t>ガッコウ</t>
    </rPh>
    <rPh sb="2" eb="3">
      <t>メイ</t>
    </rPh>
    <phoneticPr fontId="4"/>
  </si>
  <si>
    <t>学校
番号</t>
    <rPh sb="0" eb="2">
      <t>ガッコウ</t>
    </rPh>
    <rPh sb="3" eb="5">
      <t>バンゴウ</t>
    </rPh>
    <phoneticPr fontId="4"/>
  </si>
  <si>
    <t>●受電容量計画表</t>
    <rPh sb="1" eb="3">
      <t>ジュデン</t>
    </rPh>
    <rPh sb="3" eb="5">
      <t>ヨウリョウ</t>
    </rPh>
    <rPh sb="5" eb="7">
      <t>ケイカク</t>
    </rPh>
    <rPh sb="7" eb="8">
      <t>ヒョウ</t>
    </rPh>
    <phoneticPr fontId="4"/>
  </si>
  <si>
    <t>(様式８－３）</t>
    <rPh sb="1" eb="3">
      <t>ヨウシキ</t>
    </rPh>
    <phoneticPr fontId="4"/>
  </si>
  <si>
    <t>種別</t>
    <rPh sb="0" eb="2">
      <t>シュベツ</t>
    </rPh>
    <phoneticPr fontId="4"/>
  </si>
  <si>
    <t>消費量</t>
    <rPh sb="0" eb="2">
      <t>ショウヒ</t>
    </rPh>
    <rPh sb="2" eb="3">
      <t>リョウ</t>
    </rPh>
    <phoneticPr fontId="4"/>
  </si>
  <si>
    <t>料金</t>
    <rPh sb="0" eb="2">
      <t>リョウキン</t>
    </rPh>
    <phoneticPr fontId="4"/>
  </si>
  <si>
    <t>単位</t>
    <rPh sb="0" eb="2">
      <t>タンイ</t>
    </rPh>
    <phoneticPr fontId="4"/>
  </si>
  <si>
    <t>初年度</t>
    <rPh sb="0" eb="3">
      <t>ショネンド</t>
    </rPh>
    <phoneticPr fontId="4"/>
  </si>
  <si>
    <t>計</t>
    <rPh sb="0" eb="1">
      <t>ケイ</t>
    </rPh>
    <phoneticPr fontId="4"/>
  </si>
  <si>
    <t>電力</t>
    <rPh sb="0" eb="2">
      <t>デンリョク</t>
    </rPh>
    <phoneticPr fontId="4"/>
  </si>
  <si>
    <t>ガス</t>
    <phoneticPr fontId="4"/>
  </si>
  <si>
    <t>(kWh/年)</t>
    <rPh sb="5" eb="6">
      <t>ネン</t>
    </rPh>
    <phoneticPr fontId="4"/>
  </si>
  <si>
    <t>(千円/年)</t>
    <rPh sb="1" eb="3">
      <t>センエン</t>
    </rPh>
    <rPh sb="4" eb="5">
      <t>ネン</t>
    </rPh>
    <phoneticPr fontId="4"/>
  </si>
  <si>
    <r>
      <t>(m</t>
    </r>
    <r>
      <rPr>
        <vertAlign val="superscript"/>
        <sz val="11"/>
        <rFont val="ＭＳ Ｐゴシック"/>
        <family val="3"/>
        <charset val="128"/>
      </rPr>
      <t>3</t>
    </r>
    <r>
      <rPr>
        <sz val="11"/>
        <rFont val="ＭＳ Ｐゴシック"/>
        <family val="3"/>
        <charset val="128"/>
      </rPr>
      <t>/年)</t>
    </r>
    <rPh sb="4" eb="5">
      <t>ネン</t>
    </rPh>
    <phoneticPr fontId="4"/>
  </si>
  <si>
    <t>（基準年）</t>
    <rPh sb="1" eb="3">
      <t>キジュン</t>
    </rPh>
    <rPh sb="3" eb="4">
      <t>ネン</t>
    </rPh>
    <phoneticPr fontId="4"/>
  </si>
  <si>
    <t>学校番号</t>
    <rPh sb="0" eb="2">
      <t>ガッコウ</t>
    </rPh>
    <rPh sb="2" eb="4">
      <t>バンゴウ</t>
    </rPh>
    <phoneticPr fontId="4"/>
  </si>
  <si>
    <t>学校名</t>
    <rPh sb="0" eb="3">
      <t>ガッコウメイ</t>
    </rPh>
    <phoneticPr fontId="4"/>
  </si>
  <si>
    <t>機器性能</t>
    <rPh sb="0" eb="2">
      <t>キキ</t>
    </rPh>
    <rPh sb="2" eb="4">
      <t>セイノウ</t>
    </rPh>
    <phoneticPr fontId="4"/>
  </si>
  <si>
    <t>備考</t>
    <rPh sb="0" eb="2">
      <t>ビコウ</t>
    </rPh>
    <phoneticPr fontId="4"/>
  </si>
  <si>
    <t>台数</t>
    <rPh sb="0" eb="2">
      <t>ダイスウ</t>
    </rPh>
    <phoneticPr fontId="4"/>
  </si>
  <si>
    <t>冷房</t>
    <rPh sb="0" eb="2">
      <t>レイボウ</t>
    </rPh>
    <phoneticPr fontId="4"/>
  </si>
  <si>
    <t>暖房</t>
    <rPh sb="0" eb="2">
      <t>ダンボウ</t>
    </rPh>
    <phoneticPr fontId="4"/>
  </si>
  <si>
    <t>（台）</t>
    <rPh sb="1" eb="2">
      <t>ダイ</t>
    </rPh>
    <phoneticPr fontId="4"/>
  </si>
  <si>
    <t>（kW）</t>
    <phoneticPr fontId="4"/>
  </si>
  <si>
    <t>室外機</t>
    <rPh sb="0" eb="3">
      <t>シツガイキ</t>
    </rPh>
    <phoneticPr fontId="4"/>
  </si>
  <si>
    <t>室外機計</t>
    <rPh sb="0" eb="3">
      <t>シツガイキ</t>
    </rPh>
    <rPh sb="3" eb="4">
      <t>ケイ</t>
    </rPh>
    <phoneticPr fontId="4"/>
  </si>
  <si>
    <t>室内機計</t>
    <rPh sb="0" eb="3">
      <t>シツナイキ</t>
    </rPh>
    <rPh sb="3" eb="4">
      <t>ケイ</t>
    </rPh>
    <phoneticPr fontId="4"/>
  </si>
  <si>
    <t>最大電力</t>
    <rPh sb="0" eb="2">
      <t>サイダイ</t>
    </rPh>
    <rPh sb="2" eb="4">
      <t>デンリョク</t>
    </rPh>
    <phoneticPr fontId="4"/>
  </si>
  <si>
    <t>kW　←冷房・暖房の最大値</t>
    <rPh sb="4" eb="6">
      <t>レイボウ</t>
    </rPh>
    <rPh sb="7" eb="9">
      <t>ダンボウ</t>
    </rPh>
    <rPh sb="10" eb="13">
      <t>サイダイチ</t>
    </rPh>
    <phoneticPr fontId="4"/>
  </si>
  <si>
    <t>■月別エネルギー消費量の算定</t>
    <rPh sb="1" eb="3">
      <t>ツキベツ</t>
    </rPh>
    <rPh sb="8" eb="11">
      <t>ショウヒリョウ</t>
    </rPh>
    <rPh sb="12" eb="14">
      <t>サンテイ</t>
    </rPh>
    <phoneticPr fontId="4"/>
  </si>
  <si>
    <t>夏季</t>
    <rPh sb="0" eb="2">
      <t>カキ</t>
    </rPh>
    <phoneticPr fontId="4"/>
  </si>
  <si>
    <t>6月</t>
    <rPh sb="1" eb="2">
      <t>ガツ</t>
    </rPh>
    <phoneticPr fontId="4"/>
  </si>
  <si>
    <t>7月</t>
    <rPh sb="1" eb="2">
      <t>ガツ</t>
    </rPh>
    <phoneticPr fontId="4"/>
  </si>
  <si>
    <t>8月</t>
  </si>
  <si>
    <t>9月</t>
  </si>
  <si>
    <t>12月</t>
    <rPh sb="2" eb="3">
      <t>ガツ</t>
    </rPh>
    <phoneticPr fontId="4"/>
  </si>
  <si>
    <t>1月</t>
    <rPh sb="1" eb="2">
      <t>ガツ</t>
    </rPh>
    <phoneticPr fontId="4"/>
  </si>
  <si>
    <t>2月</t>
    <rPh sb="1" eb="2">
      <t>ガツ</t>
    </rPh>
    <phoneticPr fontId="4"/>
  </si>
  <si>
    <t>3月</t>
    <rPh sb="1" eb="2">
      <t>ガツ</t>
    </rPh>
    <phoneticPr fontId="4"/>
  </si>
  <si>
    <t>4月</t>
    <rPh sb="1" eb="2">
      <t>ガツ</t>
    </rPh>
    <phoneticPr fontId="4"/>
  </si>
  <si>
    <t>5月</t>
    <rPh sb="1" eb="2">
      <t>ガツ</t>
    </rPh>
    <phoneticPr fontId="4"/>
  </si>
  <si>
    <t>10月</t>
    <rPh sb="2" eb="3">
      <t>ガツ</t>
    </rPh>
    <phoneticPr fontId="4"/>
  </si>
  <si>
    <t>11月</t>
    <rPh sb="2" eb="3">
      <t>ガツ</t>
    </rPh>
    <phoneticPr fontId="4"/>
  </si>
  <si>
    <t>空調運転
時間
(h)</t>
    <rPh sb="0" eb="2">
      <t>クウチョウ</t>
    </rPh>
    <rPh sb="2" eb="4">
      <t>ウンテン</t>
    </rPh>
    <rPh sb="5" eb="7">
      <t>ジカン</t>
    </rPh>
    <phoneticPr fontId="4"/>
  </si>
  <si>
    <t>その他季</t>
    <rPh sb="2" eb="3">
      <t>ホカ</t>
    </rPh>
    <rPh sb="3" eb="4">
      <t>キ</t>
    </rPh>
    <phoneticPr fontId="4"/>
  </si>
  <si>
    <t>月別負荷率(％)</t>
    <rPh sb="0" eb="2">
      <t>ツキベツ</t>
    </rPh>
    <rPh sb="2" eb="4">
      <t>フカ</t>
    </rPh>
    <rPh sb="4" eb="5">
      <t>リツ</t>
    </rPh>
    <phoneticPr fontId="4"/>
  </si>
  <si>
    <t>全負荷相当
運転時間
(h)</t>
    <rPh sb="0" eb="1">
      <t>ゼン</t>
    </rPh>
    <rPh sb="1" eb="3">
      <t>フカ</t>
    </rPh>
    <rPh sb="3" eb="5">
      <t>ソウトウ</t>
    </rPh>
    <rPh sb="6" eb="8">
      <t>ウンテン</t>
    </rPh>
    <rPh sb="8" eb="10">
      <t>ジカン</t>
    </rPh>
    <phoneticPr fontId="4"/>
  </si>
  <si>
    <t>月別負荷
(MWh)</t>
    <rPh sb="0" eb="2">
      <t>ツキベツ</t>
    </rPh>
    <rPh sb="2" eb="4">
      <t>フカ</t>
    </rPh>
    <phoneticPr fontId="4"/>
  </si>
  <si>
    <t>■電力消費量総括表</t>
    <rPh sb="1" eb="3">
      <t>デンリョク</t>
    </rPh>
    <rPh sb="3" eb="5">
      <t>ショウヒ</t>
    </rPh>
    <rPh sb="5" eb="6">
      <t>リョウ</t>
    </rPh>
    <rPh sb="6" eb="8">
      <t>ソウカツ</t>
    </rPh>
    <rPh sb="8" eb="9">
      <t>ヒョウ</t>
    </rPh>
    <phoneticPr fontId="4"/>
  </si>
  <si>
    <t>昼間電力消費量（kWh)</t>
    <rPh sb="0" eb="2">
      <t>チュウカン</t>
    </rPh>
    <rPh sb="2" eb="4">
      <t>デンリョク</t>
    </rPh>
    <rPh sb="4" eb="6">
      <t>ショウヒ</t>
    </rPh>
    <rPh sb="6" eb="7">
      <t>リョウ</t>
    </rPh>
    <phoneticPr fontId="4"/>
  </si>
  <si>
    <t>待機
時間
(h)</t>
    <rPh sb="0" eb="2">
      <t>タイキ</t>
    </rPh>
    <rPh sb="3" eb="5">
      <t>ジカン</t>
    </rPh>
    <phoneticPr fontId="4"/>
  </si>
  <si>
    <t>電力消費原単位（室外機）</t>
    <rPh sb="0" eb="2">
      <t>デンリョク</t>
    </rPh>
    <rPh sb="2" eb="4">
      <t>ショウヒ</t>
    </rPh>
    <rPh sb="4" eb="7">
      <t>ゲンタンイ</t>
    </rPh>
    <rPh sb="8" eb="11">
      <t>シツガイキ</t>
    </rPh>
    <phoneticPr fontId="4"/>
  </si>
  <si>
    <t>室外機
消費電力
(kWh)</t>
    <rPh sb="0" eb="3">
      <t>シツガイキ</t>
    </rPh>
    <rPh sb="4" eb="6">
      <t>ショウヒ</t>
    </rPh>
    <rPh sb="6" eb="8">
      <t>デンリョク</t>
    </rPh>
    <phoneticPr fontId="4"/>
  </si>
  <si>
    <t>室内機
消費電力
(kWh)</t>
    <rPh sb="0" eb="3">
      <t>シツナイキ</t>
    </rPh>
    <rPh sb="4" eb="6">
      <t>ショウヒ</t>
    </rPh>
    <rPh sb="6" eb="8">
      <t>デンリョク</t>
    </rPh>
    <phoneticPr fontId="4"/>
  </si>
  <si>
    <t>ガス消費原単位</t>
    <rPh sb="2" eb="4">
      <t>ショウヒ</t>
    </rPh>
    <rPh sb="4" eb="7">
      <t>ゲンタンイ</t>
    </rPh>
    <phoneticPr fontId="4"/>
  </si>
  <si>
    <t>■エネルギー費用算定に係る料金体系</t>
    <rPh sb="6" eb="8">
      <t>ヒヨウ</t>
    </rPh>
    <rPh sb="8" eb="10">
      <t>サンテイ</t>
    </rPh>
    <rPh sb="11" eb="12">
      <t>カカ</t>
    </rPh>
    <rPh sb="13" eb="15">
      <t>リョウキン</t>
    </rPh>
    <rPh sb="15" eb="17">
      <t>タイケイ</t>
    </rPh>
    <phoneticPr fontId="4"/>
  </si>
  <si>
    <t>電力料金の種別</t>
    <rPh sb="0" eb="2">
      <t>デンリョク</t>
    </rPh>
    <rPh sb="2" eb="4">
      <t>リョウキン</t>
    </rPh>
    <rPh sb="5" eb="7">
      <t>シュベツ</t>
    </rPh>
    <phoneticPr fontId="4"/>
  </si>
  <si>
    <t>ガス料金の種別</t>
    <rPh sb="2" eb="4">
      <t>リョウキン</t>
    </rPh>
    <rPh sb="5" eb="7">
      <t>シュベツ</t>
    </rPh>
    <phoneticPr fontId="4"/>
  </si>
  <si>
    <t>■エネルギー費用の算定</t>
    <rPh sb="6" eb="8">
      <t>ヒヨウ</t>
    </rPh>
    <rPh sb="9" eb="11">
      <t>サンテイ</t>
    </rPh>
    <phoneticPr fontId="4"/>
  </si>
  <si>
    <t>費目</t>
    <rPh sb="0" eb="2">
      <t>ヒモク</t>
    </rPh>
    <phoneticPr fontId="4"/>
  </si>
  <si>
    <t>区分</t>
    <rPh sb="0" eb="2">
      <t>クブン</t>
    </rPh>
    <phoneticPr fontId="4"/>
  </si>
  <si>
    <t>算出根拠</t>
    <rPh sb="0" eb="2">
      <t>サンシュツ</t>
    </rPh>
    <rPh sb="2" eb="4">
      <t>コンキョ</t>
    </rPh>
    <phoneticPr fontId="4"/>
  </si>
  <si>
    <t>金額（円）</t>
    <rPh sb="0" eb="2">
      <t>キンガク</t>
    </rPh>
    <rPh sb="3" eb="4">
      <t>エン</t>
    </rPh>
    <phoneticPr fontId="4"/>
  </si>
  <si>
    <t>電力料金</t>
    <rPh sb="0" eb="2">
      <t>デンリョク</t>
    </rPh>
    <rPh sb="2" eb="4">
      <t>リョウキン</t>
    </rPh>
    <phoneticPr fontId="4"/>
  </si>
  <si>
    <t>従量料金</t>
    <rPh sb="0" eb="2">
      <t>ジュウリョウ</t>
    </rPh>
    <rPh sb="2" eb="4">
      <t>リョウキン</t>
    </rPh>
    <phoneticPr fontId="4"/>
  </si>
  <si>
    <t>その他季</t>
    <rPh sb="2" eb="3">
      <t>タ</t>
    </rPh>
    <rPh sb="3" eb="4">
      <t>キ</t>
    </rPh>
    <phoneticPr fontId="4"/>
  </si>
  <si>
    <t>小計</t>
    <rPh sb="0" eb="2">
      <t>ショウケイ</t>
    </rPh>
    <phoneticPr fontId="4"/>
  </si>
  <si>
    <t>ガス料金</t>
    <rPh sb="2" eb="4">
      <t>リョウキン</t>
    </rPh>
    <phoneticPr fontId="4"/>
  </si>
  <si>
    <t>冬期</t>
    <rPh sb="0" eb="2">
      <t>トウキ</t>
    </rPh>
    <phoneticPr fontId="4"/>
  </si>
  <si>
    <t>(様式８－５）</t>
    <rPh sb="1" eb="3">
      <t>ヨウシキ</t>
    </rPh>
    <phoneticPr fontId="4"/>
  </si>
  <si>
    <t>教室番号
および
系統番号</t>
    <rPh sb="0" eb="2">
      <t>キョウシツ</t>
    </rPh>
    <rPh sb="2" eb="4">
      <t>バンゴウ</t>
    </rPh>
    <rPh sb="9" eb="11">
      <t>ケイトウ</t>
    </rPh>
    <rPh sb="11" eb="13">
      <t>バンゴウ</t>
    </rPh>
    <phoneticPr fontId="4"/>
  </si>
  <si>
    <t>機器仕様</t>
    <rPh sb="0" eb="2">
      <t>キキ</t>
    </rPh>
    <rPh sb="2" eb="4">
      <t>シヨウ</t>
    </rPh>
    <phoneticPr fontId="4"/>
  </si>
  <si>
    <t>基準年　消費エネルギー量</t>
    <rPh sb="0" eb="2">
      <t>キジュン</t>
    </rPh>
    <rPh sb="2" eb="3">
      <t>ネン</t>
    </rPh>
    <rPh sb="4" eb="6">
      <t>ショウヒ</t>
    </rPh>
    <rPh sb="11" eb="12">
      <t>リョウ</t>
    </rPh>
    <phoneticPr fontId="4"/>
  </si>
  <si>
    <t>年間</t>
    <rPh sb="0" eb="2">
      <t>ネンカン</t>
    </rPh>
    <phoneticPr fontId="4"/>
  </si>
  <si>
    <t>系統記号</t>
    <rPh sb="0" eb="2">
      <t>ケイトウ</t>
    </rPh>
    <rPh sb="2" eb="4">
      <t>キゴウ</t>
    </rPh>
    <phoneticPr fontId="4"/>
  </si>
  <si>
    <t>冷房能力</t>
    <rPh sb="0" eb="2">
      <t>レイボウ</t>
    </rPh>
    <rPh sb="2" eb="4">
      <t>ノウリョク</t>
    </rPh>
    <phoneticPr fontId="4"/>
  </si>
  <si>
    <t>暖房能力</t>
    <rPh sb="0" eb="2">
      <t>ダンボウ</t>
    </rPh>
    <rPh sb="2" eb="4">
      <t>ノウリョク</t>
    </rPh>
    <phoneticPr fontId="4"/>
  </si>
  <si>
    <t>製造者名</t>
    <rPh sb="0" eb="2">
      <t>セイゾウ</t>
    </rPh>
    <rPh sb="2" eb="3">
      <t>シャ</t>
    </rPh>
    <rPh sb="3" eb="4">
      <t>メイ</t>
    </rPh>
    <phoneticPr fontId="4"/>
  </si>
  <si>
    <t>型番</t>
    <rPh sb="0" eb="2">
      <t>カタバン</t>
    </rPh>
    <phoneticPr fontId="4"/>
  </si>
  <si>
    <t>（kWh/年）</t>
    <rPh sb="5" eb="6">
      <t>ネン</t>
    </rPh>
    <phoneticPr fontId="4"/>
  </si>
  <si>
    <r>
      <t>（m</t>
    </r>
    <r>
      <rPr>
        <vertAlign val="superscript"/>
        <sz val="10"/>
        <rFont val="ＭＳ Ｐゴシック"/>
        <family val="3"/>
        <charset val="128"/>
      </rPr>
      <t>3</t>
    </r>
    <r>
      <rPr>
        <sz val="10"/>
        <rFont val="ＭＳ Ｐゴシック"/>
        <family val="3"/>
        <charset val="128"/>
      </rPr>
      <t>/年）</t>
    </r>
    <rPh sb="4" eb="5">
      <t>ネン</t>
    </rPh>
    <phoneticPr fontId="4"/>
  </si>
  <si>
    <t>■室内機</t>
    <rPh sb="1" eb="4">
      <t>シツナイキ</t>
    </rPh>
    <phoneticPr fontId="4"/>
  </si>
  <si>
    <t>０１</t>
    <phoneticPr fontId="4"/>
  </si>
  <si>
    <t>０２</t>
  </si>
  <si>
    <t>０３</t>
  </si>
  <si>
    <t>０４</t>
  </si>
  <si>
    <t>０５</t>
  </si>
  <si>
    <t>０６</t>
  </si>
  <si>
    <t>０７</t>
  </si>
  <si>
    <t>０８</t>
  </si>
  <si>
    <t>０９</t>
  </si>
  <si>
    <t>１０</t>
  </si>
  <si>
    <t>１１</t>
  </si>
  <si>
    <t>１２</t>
  </si>
  <si>
    <t>１３</t>
  </si>
  <si>
    <t>１４</t>
  </si>
  <si>
    <t>１５</t>
  </si>
  <si>
    <t>１６</t>
  </si>
  <si>
    <t>１７</t>
  </si>
  <si>
    <t>１８</t>
  </si>
  <si>
    <t>１９</t>
  </si>
  <si>
    <t>２０</t>
  </si>
  <si>
    <t>２１</t>
  </si>
  <si>
    <t>２２</t>
  </si>
  <si>
    <t>２３</t>
  </si>
  <si>
    <t>２４</t>
  </si>
  <si>
    <t>２５</t>
  </si>
  <si>
    <t>２６</t>
  </si>
  <si>
    <t>２７</t>
  </si>
  <si>
    <t>２８</t>
  </si>
  <si>
    <t>２９</t>
  </si>
  <si>
    <t>３０</t>
  </si>
  <si>
    <t>-</t>
    <phoneticPr fontId="4"/>
  </si>
  <si>
    <t>■室外機</t>
    <rPh sb="1" eb="4">
      <t>シツガイキ</t>
    </rPh>
    <phoneticPr fontId="4"/>
  </si>
  <si>
    <t>Ａ</t>
    <phoneticPr fontId="4"/>
  </si>
  <si>
    <t>Ｂ</t>
    <phoneticPr fontId="4"/>
  </si>
  <si>
    <t>Ｃ</t>
    <phoneticPr fontId="4"/>
  </si>
  <si>
    <t>Ｄ</t>
    <phoneticPr fontId="4"/>
  </si>
  <si>
    <t>Ｅ</t>
    <phoneticPr fontId="4"/>
  </si>
  <si>
    <t>Ｆ</t>
    <phoneticPr fontId="4"/>
  </si>
  <si>
    <t>Ｇ</t>
    <phoneticPr fontId="4"/>
  </si>
  <si>
    <t>Ｈ</t>
    <phoneticPr fontId="4"/>
  </si>
  <si>
    <t>Ｉ</t>
    <phoneticPr fontId="4"/>
  </si>
  <si>
    <t>Ｊ</t>
    <phoneticPr fontId="4"/>
  </si>
  <si>
    <t>円/kW月 ×</t>
    <rPh sb="0" eb="1">
      <t>エン</t>
    </rPh>
    <rPh sb="4" eb="5">
      <t>ツキ</t>
    </rPh>
    <phoneticPr fontId="4"/>
  </si>
  <si>
    <t>ヶ月</t>
    <rPh sb="1" eb="2">
      <t>ゲツ</t>
    </rPh>
    <phoneticPr fontId="4"/>
  </si>
  <si>
    <t>）円/kWh ×</t>
    <rPh sb="1" eb="2">
      <t>エン</t>
    </rPh>
    <phoneticPr fontId="4"/>
  </si>
  <si>
    <t>電力用料金</t>
    <rPh sb="0" eb="3">
      <t>デンリョクヨウ</t>
    </rPh>
    <rPh sb="3" eb="5">
      <t>リョウキン</t>
    </rPh>
    <phoneticPr fontId="4"/>
  </si>
  <si>
    <t>燃料費調整単価</t>
    <rPh sb="0" eb="2">
      <t>ネンリョウ</t>
    </rPh>
    <rPh sb="3" eb="5">
      <t>チョウセイ</t>
    </rPh>
    <rPh sb="5" eb="7">
      <t>タンカ</t>
    </rPh>
    <phoneticPr fontId="4"/>
  </si>
  <si>
    <t>再エネ発電促進賦課金</t>
    <rPh sb="0" eb="1">
      <t>サイ</t>
    </rPh>
    <rPh sb="3" eb="5">
      <t>ハツデン</t>
    </rPh>
    <rPh sb="5" eb="7">
      <t>ソクシン</t>
    </rPh>
    <rPh sb="7" eb="10">
      <t>フカキン</t>
    </rPh>
    <phoneticPr fontId="4"/>
  </si>
  <si>
    <t>円/月 ×</t>
    <rPh sb="0" eb="1">
      <t>エン</t>
    </rPh>
    <rPh sb="2" eb="3">
      <t>ツキ</t>
    </rPh>
    <phoneticPr fontId="4"/>
  </si>
  <si>
    <t>ヶ月　＋</t>
    <rPh sb="1" eb="2">
      <t>ゲツ</t>
    </rPh>
    <phoneticPr fontId="4"/>
  </si>
  <si>
    <t>※行が不足する場合は，適宜，行を挿入して記入してください。</t>
    <rPh sb="1" eb="2">
      <t>ギョウ</t>
    </rPh>
    <rPh sb="3" eb="5">
      <t>フソク</t>
    </rPh>
    <rPh sb="7" eb="9">
      <t>バアイ</t>
    </rPh>
    <rPh sb="11" eb="13">
      <t>テキギ</t>
    </rPh>
    <rPh sb="14" eb="15">
      <t>ギョウ</t>
    </rPh>
    <rPh sb="16" eb="18">
      <t>ソウニュウ</t>
    </rPh>
    <rPh sb="20" eb="22">
      <t>キニュウ</t>
    </rPh>
    <phoneticPr fontId="4"/>
  </si>
  <si>
    <t>※電子データとして提出する際には、計算式（関数）が分かるようにしてください。</t>
    <rPh sb="1" eb="3">
      <t>デンシ</t>
    </rPh>
    <rPh sb="9" eb="11">
      <t>テイシュツ</t>
    </rPh>
    <rPh sb="13" eb="14">
      <t>サイ</t>
    </rPh>
    <rPh sb="17" eb="20">
      <t>ケイサンシキ</t>
    </rPh>
    <rPh sb="21" eb="23">
      <t>カンスウ</t>
    </rPh>
    <rPh sb="25" eb="26">
      <t>ワ</t>
    </rPh>
    <phoneticPr fontId="4"/>
  </si>
  <si>
    <t>※金額は、消費税及び地方消費税相当額を加えた額を記入してください。</t>
    <rPh sb="19" eb="20">
      <t>クワ</t>
    </rPh>
    <rPh sb="22" eb="23">
      <t>ガク</t>
    </rPh>
    <phoneticPr fontId="4"/>
  </si>
  <si>
    <t>※本表の費目等は、適宜変更して結構です。</t>
    <rPh sb="1" eb="3">
      <t>ホンピョウ</t>
    </rPh>
    <rPh sb="4" eb="6">
      <t>ヒモク</t>
    </rPh>
    <rPh sb="6" eb="7">
      <t>トウ</t>
    </rPh>
    <rPh sb="9" eb="11">
      <t>テキギ</t>
    </rPh>
    <rPh sb="11" eb="13">
      <t>ヘンコウ</t>
    </rPh>
    <rPh sb="15" eb="17">
      <t>ケッコウ</t>
    </rPh>
    <phoneticPr fontId="4"/>
  </si>
  <si>
    <t>※上記以外に記入欄が必要になる場合は、適宜追加してください。</t>
    <rPh sb="1" eb="3">
      <t>ジョウキ</t>
    </rPh>
    <rPh sb="3" eb="5">
      <t>イガイ</t>
    </rPh>
    <rPh sb="6" eb="8">
      <t>キニュウ</t>
    </rPh>
    <rPh sb="8" eb="9">
      <t>ラン</t>
    </rPh>
    <rPh sb="10" eb="12">
      <t>ヒツヨウ</t>
    </rPh>
    <rPh sb="15" eb="17">
      <t>バアイ</t>
    </rPh>
    <rPh sb="19" eb="21">
      <t>テキギ</t>
    </rPh>
    <rPh sb="21" eb="23">
      <t>ツイカ</t>
    </rPh>
    <phoneticPr fontId="4"/>
  </si>
  <si>
    <t>※金額は、消費税及び地方消費税相当額を除いた額を記入してください。</t>
    <rPh sb="19" eb="20">
      <t>ノゾ</t>
    </rPh>
    <rPh sb="22" eb="23">
      <t>ガク</t>
    </rPh>
    <phoneticPr fontId="4"/>
  </si>
  <si>
    <t>エネルギー方式</t>
    <rPh sb="5" eb="7">
      <t>ホウシキ</t>
    </rPh>
    <phoneticPr fontId="1"/>
  </si>
  <si>
    <r>
      <rPr>
        <sz val="11"/>
        <rFont val="ＭＳ Ｐゴシック"/>
        <family val="2"/>
        <charset val="128"/>
      </rPr>
      <t>2</t>
    </r>
    <r>
      <rPr>
        <sz val="11"/>
        <rFont val="ＭＳ Ｐゴシック"/>
        <family val="3"/>
        <charset val="128"/>
      </rPr>
      <t>～</t>
    </r>
    <r>
      <rPr>
        <sz val="11"/>
        <color theme="1"/>
        <rFont val="ＭＳ Ｐゴシック"/>
        <family val="2"/>
        <charset val="128"/>
        <scheme val="minor"/>
      </rPr>
      <t>13</t>
    </r>
    <r>
      <rPr>
        <sz val="11"/>
        <rFont val="ＭＳ Ｐゴシック"/>
        <family val="3"/>
        <charset val="128"/>
      </rPr>
      <t>年度</t>
    </r>
    <rPh sb="4" eb="6">
      <t>ネンド</t>
    </rPh>
    <phoneticPr fontId="4"/>
  </si>
  <si>
    <t>2～13年度</t>
    <rPh sb="4" eb="6">
      <t>ネンド</t>
    </rPh>
    <phoneticPr fontId="4"/>
  </si>
  <si>
    <t>ガス</t>
    <phoneticPr fontId="4"/>
  </si>
  <si>
    <t>FAX番号</t>
    <phoneticPr fontId="4"/>
  </si>
  <si>
    <t>所在地</t>
    <phoneticPr fontId="4"/>
  </si>
  <si>
    <t>※ここから下には何も記載しないで下さい。</t>
    <rPh sb="5" eb="6">
      <t>シタ</t>
    </rPh>
    <rPh sb="8" eb="9">
      <t>ナニ</t>
    </rPh>
    <rPh sb="10" eb="12">
      <t>キサイ</t>
    </rPh>
    <rPh sb="16" eb="17">
      <t>クダ</t>
    </rPh>
    <phoneticPr fontId="4"/>
  </si>
  <si>
    <t>※本様式については、Microsoft Excel形式にて提出してください。（本ファイルを利用してください）</t>
    <rPh sb="1" eb="2">
      <t>ホン</t>
    </rPh>
    <rPh sb="2" eb="4">
      <t>ヨウシキ</t>
    </rPh>
    <rPh sb="25" eb="27">
      <t>ケイシキ</t>
    </rPh>
    <rPh sb="29" eb="31">
      <t>テイシュツ</t>
    </rPh>
    <rPh sb="39" eb="40">
      <t>ホン</t>
    </rPh>
    <rPh sb="45" eb="47">
      <t>リヨウ</t>
    </rPh>
    <phoneticPr fontId="4"/>
  </si>
  <si>
    <t>※提出にあたっては、表紙と、質問内容を記したシートを綴じて提出してください。</t>
    <rPh sb="1" eb="3">
      <t>テイシュツ</t>
    </rPh>
    <rPh sb="10" eb="12">
      <t>ヒョウシ</t>
    </rPh>
    <rPh sb="14" eb="16">
      <t>シツモン</t>
    </rPh>
    <rPh sb="16" eb="18">
      <t>ナイヨウ</t>
    </rPh>
    <rPh sb="19" eb="20">
      <t>シル</t>
    </rPh>
    <rPh sb="26" eb="27">
      <t>ト</t>
    </rPh>
    <rPh sb="29" eb="31">
      <t>テイシュツ</t>
    </rPh>
    <phoneticPr fontId="4"/>
  </si>
  <si>
    <t>記してください。</t>
    <phoneticPr fontId="4"/>
  </si>
  <si>
    <t>メールアドレス</t>
    <phoneticPr fontId="4"/>
  </si>
  <si>
    <t>電話番号</t>
    <rPh sb="0" eb="2">
      <t>デンワ</t>
    </rPh>
    <rPh sb="2" eb="4">
      <t>バンゴウ</t>
    </rPh>
    <phoneticPr fontId="4"/>
  </si>
  <si>
    <t>担当者氏名</t>
    <rPh sb="0" eb="3">
      <t>タントウシャ</t>
    </rPh>
    <rPh sb="3" eb="5">
      <t>シメイ</t>
    </rPh>
    <phoneticPr fontId="4"/>
  </si>
  <si>
    <t>所属・役職</t>
    <rPh sb="0" eb="2">
      <t>ショゾク</t>
    </rPh>
    <rPh sb="3" eb="5">
      <t>ヤクショク</t>
    </rPh>
    <phoneticPr fontId="4"/>
  </si>
  <si>
    <t>■質問者</t>
    <rPh sb="1" eb="4">
      <t>シツモンシャ</t>
    </rPh>
    <phoneticPr fontId="4"/>
  </si>
  <si>
    <t>平成　　年　　月　　日</t>
    <rPh sb="0" eb="2">
      <t>ヘイセイ</t>
    </rPh>
    <rPh sb="4" eb="5">
      <t>ネン</t>
    </rPh>
    <rPh sb="7" eb="8">
      <t>ガツ</t>
    </rPh>
    <rPh sb="10" eb="11">
      <t>ニチ</t>
    </rPh>
    <phoneticPr fontId="4"/>
  </si>
  <si>
    <t>※ここから右には何も記載しないで下さい。</t>
    <rPh sb="5" eb="6">
      <t>ミギ</t>
    </rPh>
    <rPh sb="8" eb="9">
      <t>ナニ</t>
    </rPh>
    <rPh sb="10" eb="12">
      <t>キサイ</t>
    </rPh>
    <rPh sb="16" eb="17">
      <t>クダ</t>
    </rPh>
    <phoneticPr fontId="4"/>
  </si>
  <si>
    <t>※文章はできるだけ、簡潔なものとしてください。</t>
  </si>
  <si>
    <t>※質問等の内容の他、質問等の意図・背景についてもできるだけ具体的に記載してください。</t>
    <rPh sb="3" eb="4">
      <t>ナド</t>
    </rPh>
    <rPh sb="12" eb="13">
      <t>ナド</t>
    </rPh>
    <rPh sb="29" eb="32">
      <t>グタイテキ</t>
    </rPh>
    <phoneticPr fontId="4"/>
  </si>
  <si>
    <t>内　容</t>
    <rPh sb="0" eb="1">
      <t>ウチ</t>
    </rPh>
    <rPh sb="2" eb="3">
      <t>カタチ</t>
    </rPh>
    <phoneticPr fontId="4"/>
  </si>
  <si>
    <r>
      <t>項目</t>
    </r>
    <r>
      <rPr>
        <sz val="10"/>
        <rFont val="ＭＳ Ｐ明朝"/>
        <family val="1"/>
        <charset val="128"/>
      </rPr>
      <t xml:space="preserve">　（記入例：第 １-１-（１））
</t>
    </r>
    <rPh sb="0" eb="2">
      <t>コウモク</t>
    </rPh>
    <rPh sb="4" eb="6">
      <t>キニュウ</t>
    </rPh>
    <rPh sb="6" eb="7">
      <t>レイ</t>
    </rPh>
    <rPh sb="8" eb="9">
      <t>ダイ</t>
    </rPh>
    <phoneticPr fontId="4"/>
  </si>
  <si>
    <r>
      <t>ページ　</t>
    </r>
    <r>
      <rPr>
        <sz val="10"/>
        <rFont val="ＭＳ Ｐ明朝"/>
        <family val="1"/>
        <charset val="128"/>
      </rPr>
      <t>（記入例：P6／P6、 8／P18-20）</t>
    </r>
    <r>
      <rPr>
        <sz val="11"/>
        <rFont val="ＭＳ Ｐ明朝"/>
        <family val="1"/>
        <charset val="128"/>
      </rPr>
      <t xml:space="preserve">
</t>
    </r>
    <rPh sb="5" eb="7">
      <t>キニュウ</t>
    </rPh>
    <rPh sb="7" eb="8">
      <t>レイ</t>
    </rPh>
    <phoneticPr fontId="4"/>
  </si>
  <si>
    <t>項　目</t>
    <rPh sb="0" eb="1">
      <t>コウ</t>
    </rPh>
    <rPh sb="2" eb="3">
      <t>メ</t>
    </rPh>
    <phoneticPr fontId="4"/>
  </si>
  <si>
    <t>現状※</t>
    <rPh sb="0" eb="2">
      <t>ゲンジョウ</t>
    </rPh>
    <phoneticPr fontId="4"/>
  </si>
  <si>
    <t>※社印は表紙（本シート）のみに押印し、質問は同ファイルの質問内容シートに質問1件につき1枚を使って</t>
    <rPh sb="1" eb="3">
      <t>シャイン</t>
    </rPh>
    <rPh sb="4" eb="6">
      <t>ヒョウシ</t>
    </rPh>
    <rPh sb="7" eb="8">
      <t>ホン</t>
    </rPh>
    <rPh sb="15" eb="17">
      <t>オウイン</t>
    </rPh>
    <rPh sb="19" eb="21">
      <t>シツモン</t>
    </rPh>
    <rPh sb="22" eb="23">
      <t>ドウ</t>
    </rPh>
    <rPh sb="28" eb="30">
      <t>シツモン</t>
    </rPh>
    <rPh sb="30" eb="32">
      <t>ナイヨウ</t>
    </rPh>
    <rPh sb="36" eb="38">
      <t>シツモン</t>
    </rPh>
    <rPh sb="39" eb="40">
      <t>ケン</t>
    </rPh>
    <rPh sb="44" eb="45">
      <t>マイ</t>
    </rPh>
    <rPh sb="46" eb="47">
      <t>ツカ</t>
    </rPh>
    <phoneticPr fontId="4"/>
  </si>
  <si>
    <t>※質問1件ごとに本シートを1枚使用してください。（複数質問を提出する場合はシートをコピー）</t>
    <rPh sb="14" eb="15">
      <t>マイ</t>
    </rPh>
    <rPh sb="25" eb="27">
      <t>フクスウ</t>
    </rPh>
    <rPh sb="30" eb="32">
      <t>テイシュツ</t>
    </rPh>
    <rPh sb="34" eb="36">
      <t>バアイ</t>
    </rPh>
    <phoneticPr fontId="4"/>
  </si>
  <si>
    <t>科目</t>
    <rPh sb="0" eb="2">
      <t>カモク</t>
    </rPh>
    <phoneticPr fontId="1"/>
  </si>
  <si>
    <t>※「計画」の変圧器容量欄は、変圧器改修を行わない場合、「現状」の容量を記入し、改修を行う場合、改修後の容量を記入して下さい。</t>
    <phoneticPr fontId="1"/>
  </si>
  <si>
    <t>※表中、「現状」の数値等は参考とし、現地の値を優先とします。</t>
    <phoneticPr fontId="1"/>
  </si>
  <si>
    <t>平成41年度</t>
    <rPh sb="0" eb="2">
      <t>ヘイセイ</t>
    </rPh>
    <rPh sb="4" eb="6">
      <t>ネンド</t>
    </rPh>
    <phoneticPr fontId="4"/>
  </si>
  <si>
    <t>募集要項等に関する質問書</t>
    <rPh sb="0" eb="2">
      <t>ボシュウ</t>
    </rPh>
    <rPh sb="2" eb="4">
      <t>ヨウコウ</t>
    </rPh>
    <rPh sb="4" eb="5">
      <t>トウ</t>
    </rPh>
    <rPh sb="6" eb="7">
      <t>カン</t>
    </rPh>
    <rPh sb="9" eb="12">
      <t>シツモンショ</t>
    </rPh>
    <phoneticPr fontId="4"/>
  </si>
  <si>
    <t>募集要項等に関する質問書</t>
    <rPh sb="0" eb="2">
      <t>ボシュウ</t>
    </rPh>
    <rPh sb="2" eb="4">
      <t>ヨウコウ</t>
    </rPh>
    <phoneticPr fontId="4"/>
  </si>
  <si>
    <t>■空調設備・換気設備の性能の設定</t>
    <rPh sb="6" eb="8">
      <t>カンキ</t>
    </rPh>
    <rPh sb="8" eb="10">
      <t>セツビ</t>
    </rPh>
    <rPh sb="11" eb="13">
      <t>セイノウ</t>
    </rPh>
    <rPh sb="14" eb="16">
      <t>セッテイ</t>
    </rPh>
    <phoneticPr fontId="4"/>
  </si>
  <si>
    <t>機器能力</t>
    <rPh sb="0" eb="2">
      <t>キキ</t>
    </rPh>
    <rPh sb="2" eb="4">
      <t>ノウリョク</t>
    </rPh>
    <phoneticPr fontId="4"/>
  </si>
  <si>
    <t>消費電力</t>
    <rPh sb="0" eb="2">
      <t>ショウヒ</t>
    </rPh>
    <rPh sb="2" eb="4">
      <t>デンリョク</t>
    </rPh>
    <phoneticPr fontId="4"/>
  </si>
  <si>
    <t>待機時電力</t>
    <rPh sb="0" eb="2">
      <t>タイキ</t>
    </rPh>
    <rPh sb="2" eb="3">
      <t>ジ</t>
    </rPh>
    <rPh sb="3" eb="5">
      <t>デンリョク</t>
    </rPh>
    <phoneticPr fontId="4"/>
  </si>
  <si>
    <t>消費ガス量</t>
    <rPh sb="0" eb="2">
      <t>ショウヒ</t>
    </rPh>
    <rPh sb="4" eb="5">
      <t>リョウ</t>
    </rPh>
    <phoneticPr fontId="4"/>
  </si>
  <si>
    <t>教室</t>
    <rPh sb="0" eb="2">
      <t>キョウシツ</t>
    </rPh>
    <phoneticPr fontId="4"/>
  </si>
  <si>
    <t>管理諸室</t>
    <rPh sb="0" eb="3">
      <t>カンリショ</t>
    </rPh>
    <rPh sb="3" eb="4">
      <t>シツ</t>
    </rPh>
    <phoneticPr fontId="4"/>
  </si>
  <si>
    <t>能力計(kW)</t>
    <rPh sb="0" eb="3">
      <t>ノウリョクケイ</t>
    </rPh>
    <phoneticPr fontId="4"/>
  </si>
  <si>
    <t>計(kW)</t>
    <rPh sb="0" eb="1">
      <t>ケイ</t>
    </rPh>
    <phoneticPr fontId="4"/>
  </si>
  <si>
    <t>（kW/台）</t>
    <rPh sb="4" eb="5">
      <t>ダイ</t>
    </rPh>
    <phoneticPr fontId="4"/>
  </si>
  <si>
    <t>計(kW)</t>
    <rPh sb="0" eb="1">
      <t>ケイ</t>
    </rPh>
    <rPh sb="1" eb="2">
      <t>デンケイ</t>
    </rPh>
    <phoneticPr fontId="4"/>
  </si>
  <si>
    <t>室内機(教室)</t>
    <rPh sb="0" eb="3">
      <t>シツナイキ</t>
    </rPh>
    <rPh sb="1" eb="2">
      <t>キョウシツ</t>
    </rPh>
    <rPh sb="4" eb="6">
      <t>キョウシツ</t>
    </rPh>
    <phoneticPr fontId="4"/>
  </si>
  <si>
    <t>室内機(管理諸室)</t>
    <rPh sb="0" eb="3">
      <t>シツナイキ</t>
    </rPh>
    <rPh sb="4" eb="7">
      <t>カンリショ</t>
    </rPh>
    <rPh sb="7" eb="8">
      <t>シツ</t>
    </rPh>
    <phoneticPr fontId="4"/>
  </si>
  <si>
    <t>※行が不足する場合は，適宜，行を挿入して記入のこと。</t>
    <rPh sb="1" eb="2">
      <t>ギョウ</t>
    </rPh>
    <rPh sb="3" eb="5">
      <t>フソク</t>
    </rPh>
    <rPh sb="7" eb="9">
      <t>バアイ</t>
    </rPh>
    <rPh sb="11" eb="13">
      <t>テキギ</t>
    </rPh>
    <rPh sb="14" eb="15">
      <t>ギョウ</t>
    </rPh>
    <rPh sb="16" eb="18">
      <t>ソウニュウ</t>
    </rPh>
    <rPh sb="20" eb="22">
      <t>キニュウ</t>
    </rPh>
    <phoneticPr fontId="4"/>
  </si>
  <si>
    <t>注2：蓄熱式の場合は、蓄熱利用時の能力、消費電力を記入のこと。</t>
    <rPh sb="0" eb="1">
      <t>チュウ</t>
    </rPh>
    <rPh sb="3" eb="5">
      <t>チクネツ</t>
    </rPh>
    <rPh sb="5" eb="6">
      <t>シキ</t>
    </rPh>
    <rPh sb="7" eb="9">
      <t>バアイ</t>
    </rPh>
    <rPh sb="11" eb="13">
      <t>チクネツ</t>
    </rPh>
    <rPh sb="13" eb="15">
      <t>リヨウ</t>
    </rPh>
    <rPh sb="15" eb="16">
      <t>ジ</t>
    </rPh>
    <rPh sb="17" eb="19">
      <t>ノウリョク</t>
    </rPh>
    <rPh sb="20" eb="22">
      <t>ショウヒ</t>
    </rPh>
    <rPh sb="22" eb="24">
      <t>デンリョク</t>
    </rPh>
    <rPh sb="25" eb="27">
      <t>キニュウ</t>
    </rPh>
    <phoneticPr fontId="4"/>
  </si>
  <si>
    <t>注3：空調運転時間帯以外の時間帯に機器が消費する電力を記入のこと。(但し、待機電力を消費しない特別な措置を講じる場合はその旨を明記のこと)</t>
    <rPh sb="0" eb="1">
      <t>チュウ</t>
    </rPh>
    <rPh sb="3" eb="5">
      <t>クウチョウ</t>
    </rPh>
    <rPh sb="5" eb="7">
      <t>ウンテン</t>
    </rPh>
    <rPh sb="7" eb="10">
      <t>ジカンタイ</t>
    </rPh>
    <rPh sb="10" eb="12">
      <t>イガイ</t>
    </rPh>
    <rPh sb="13" eb="16">
      <t>ジカンタイ</t>
    </rPh>
    <rPh sb="17" eb="19">
      <t>キキ</t>
    </rPh>
    <rPh sb="20" eb="22">
      <t>ショウヒ</t>
    </rPh>
    <rPh sb="24" eb="26">
      <t>デンリョク</t>
    </rPh>
    <rPh sb="27" eb="29">
      <t>キニュウ</t>
    </rPh>
    <phoneticPr fontId="4"/>
  </si>
  <si>
    <t>冷房期</t>
    <rPh sb="0" eb="3">
      <t>レイボウキ</t>
    </rPh>
    <phoneticPr fontId="4"/>
  </si>
  <si>
    <t>暖房期</t>
    <rPh sb="0" eb="3">
      <t>ダンボウキ</t>
    </rPh>
    <phoneticPr fontId="4"/>
  </si>
  <si>
    <t>非空調期</t>
    <rPh sb="0" eb="3">
      <t>ヒクウチョウ</t>
    </rPh>
    <rPh sb="3" eb="4">
      <t>キ</t>
    </rPh>
    <phoneticPr fontId="4"/>
  </si>
  <si>
    <t>ピーク時負荷</t>
    <rPh sb="3" eb="4">
      <t>ジ</t>
    </rPh>
    <rPh sb="4" eb="6">
      <t>フカ</t>
    </rPh>
    <phoneticPr fontId="4"/>
  </si>
  <si>
    <t>夏季、冬季の最大負荷を記入のこと。</t>
    <rPh sb="0" eb="2">
      <t>カキ</t>
    </rPh>
    <rPh sb="3" eb="5">
      <t>トウキ</t>
    </rPh>
    <rPh sb="6" eb="8">
      <t>サイダイ</t>
    </rPh>
    <rPh sb="8" eb="10">
      <t>フカ</t>
    </rPh>
    <rPh sb="11" eb="13">
      <t>キニュウ</t>
    </rPh>
    <phoneticPr fontId="4"/>
  </si>
  <si>
    <t>夜間電力消費量（kWh)</t>
    <rPh sb="0" eb="2">
      <t>ヤカン</t>
    </rPh>
    <rPh sb="2" eb="4">
      <t>デンリョク</t>
    </rPh>
    <rPh sb="4" eb="6">
      <t>ショウヒ</t>
    </rPh>
    <rPh sb="6" eb="7">
      <t>リョウ</t>
    </rPh>
    <phoneticPr fontId="4"/>
  </si>
  <si>
    <t>計（kWh)</t>
    <rPh sb="0" eb="1">
      <t>ケイ</t>
    </rPh>
    <phoneticPr fontId="4"/>
  </si>
  <si>
    <t>注3:蓄熱を採用する系統のうち、蓄熱時間帯に消費する電力を記入のこと。</t>
    <rPh sb="0" eb="1">
      <t>チュウ</t>
    </rPh>
    <rPh sb="3" eb="5">
      <t>チクネツ</t>
    </rPh>
    <rPh sb="6" eb="8">
      <t>サイヨウ</t>
    </rPh>
    <rPh sb="10" eb="12">
      <t>ケイトウ</t>
    </rPh>
    <rPh sb="16" eb="18">
      <t>チクネツ</t>
    </rPh>
    <rPh sb="18" eb="21">
      <t>ジカンタイ</t>
    </rPh>
    <rPh sb="22" eb="24">
      <t>ショウヒ</t>
    </rPh>
    <rPh sb="26" eb="28">
      <t>デンリョク</t>
    </rPh>
    <rPh sb="29" eb="31">
      <t>キニュウ</t>
    </rPh>
    <phoneticPr fontId="4"/>
  </si>
  <si>
    <t>その他期</t>
    <rPh sb="3" eb="4">
      <t>キ</t>
    </rPh>
    <phoneticPr fontId="4"/>
  </si>
  <si>
    <t>※ガス量の換算は，ガス平均温度を15℃として算定すること。</t>
    <rPh sb="3" eb="4">
      <t>リョウ</t>
    </rPh>
    <rPh sb="5" eb="7">
      <t>カンザン</t>
    </rPh>
    <rPh sb="11" eb="13">
      <t>ヘイキン</t>
    </rPh>
    <rPh sb="13" eb="15">
      <t>オンド</t>
    </rPh>
    <rPh sb="22" eb="24">
      <t>サンテイ</t>
    </rPh>
    <phoneticPr fontId="4"/>
  </si>
  <si>
    <t>※基本料金（本事業による増加分）については，12ヶ月分を計上すること。</t>
    <rPh sb="1" eb="3">
      <t>キホン</t>
    </rPh>
    <rPh sb="3" eb="5">
      <t>リョウキン</t>
    </rPh>
    <rPh sb="6" eb="9">
      <t>ホンジギョウ</t>
    </rPh>
    <rPh sb="12" eb="15">
      <t>ゾウカブン</t>
    </rPh>
    <rPh sb="25" eb="26">
      <t>ゲツ</t>
    </rPh>
    <rPh sb="26" eb="27">
      <t>ブン</t>
    </rPh>
    <rPh sb="28" eb="30">
      <t>ケイジョウ</t>
    </rPh>
    <phoneticPr fontId="4"/>
  </si>
  <si>
    <t>※行が不足する場合は，適宜，行を挿入して記入し，昼間電力，夜間電力などの詳細がわかるように記述のこと。</t>
    <rPh sb="1" eb="2">
      <t>ギョウ</t>
    </rPh>
    <rPh sb="3" eb="5">
      <t>フソク</t>
    </rPh>
    <rPh sb="7" eb="9">
      <t>バアイ</t>
    </rPh>
    <rPh sb="11" eb="13">
      <t>テキギ</t>
    </rPh>
    <rPh sb="14" eb="15">
      <t>ギョウ</t>
    </rPh>
    <rPh sb="16" eb="18">
      <t>ソウニュウ</t>
    </rPh>
    <rPh sb="20" eb="22">
      <t>キニュウ</t>
    </rPh>
    <rPh sb="24" eb="26">
      <t>ヒルマ</t>
    </rPh>
    <rPh sb="26" eb="28">
      <t>デンリョク</t>
    </rPh>
    <rPh sb="29" eb="31">
      <t>ヤカン</t>
    </rPh>
    <rPh sb="31" eb="33">
      <t>デンリョク</t>
    </rPh>
    <rPh sb="36" eb="38">
      <t>ショウサイ</t>
    </rPh>
    <rPh sb="45" eb="47">
      <t>キジュツ</t>
    </rPh>
    <phoneticPr fontId="4"/>
  </si>
  <si>
    <t>※行が不足する場合は，適宜，行を挿入して記入し，算定根拠の詳細がわかるように記述のこと。</t>
    <rPh sb="1" eb="2">
      <t>ギョウ</t>
    </rPh>
    <rPh sb="3" eb="5">
      <t>フソク</t>
    </rPh>
    <rPh sb="7" eb="9">
      <t>バアイ</t>
    </rPh>
    <rPh sb="11" eb="13">
      <t>テキギ</t>
    </rPh>
    <rPh sb="14" eb="15">
      <t>ギョウ</t>
    </rPh>
    <rPh sb="16" eb="18">
      <t>ソウニュウ</t>
    </rPh>
    <rPh sb="20" eb="22">
      <t>キニュウ</t>
    </rPh>
    <rPh sb="24" eb="26">
      <t>サンテイ</t>
    </rPh>
    <rPh sb="26" eb="28">
      <t>コンキョ</t>
    </rPh>
    <rPh sb="29" eb="31">
      <t>ショウサイ</t>
    </rPh>
    <rPh sb="38" eb="40">
      <t>キジュツ</t>
    </rPh>
    <phoneticPr fontId="4"/>
  </si>
  <si>
    <t>その他期</t>
    <rPh sb="2" eb="4">
      <t>タキ</t>
    </rPh>
    <phoneticPr fontId="4"/>
  </si>
  <si>
    <t>★金額は税込で記入すること。</t>
    <rPh sb="1" eb="3">
      <t>キンガク</t>
    </rPh>
    <rPh sb="4" eb="6">
      <t>ゼイコミ</t>
    </rPh>
    <rPh sb="7" eb="9">
      <t>キニュウ</t>
    </rPh>
    <phoneticPr fontId="4"/>
  </si>
  <si>
    <t>（様式８－４）</t>
    <rPh sb="1" eb="3">
      <t>ヨウシキ</t>
    </rPh>
    <phoneticPr fontId="4"/>
  </si>
  <si>
    <t>※エネルギー料金の計算に当たっては、基本料金の増加分や契約体系の変更による従来使用分の料金増も計上してください（12か月分)。</t>
    <phoneticPr fontId="1"/>
  </si>
  <si>
    <t>平成42年度</t>
    <rPh sb="0" eb="2">
      <t>ヘイセイ</t>
    </rPh>
    <rPh sb="4" eb="6">
      <t>ネンド</t>
    </rPh>
    <phoneticPr fontId="4"/>
  </si>
  <si>
    <r>
      <t>資料名</t>
    </r>
    <r>
      <rPr>
        <sz val="10"/>
        <rFont val="ＭＳ Ｐ明朝"/>
        <family val="1"/>
        <charset val="128"/>
      </rPr>
      <t>　（記入例：募集要項本文／業務要求水準書）</t>
    </r>
    <r>
      <rPr>
        <sz val="11"/>
        <rFont val="ＭＳ Ｐ明朝"/>
        <family val="1"/>
        <charset val="128"/>
      </rPr>
      <t xml:space="preserve">
</t>
    </r>
    <rPh sb="0" eb="2">
      <t>シリョウ</t>
    </rPh>
    <rPh sb="2" eb="3">
      <t>メイ</t>
    </rPh>
    <rPh sb="5" eb="7">
      <t>キニュウ</t>
    </rPh>
    <rPh sb="7" eb="8">
      <t>レイ</t>
    </rPh>
    <rPh sb="9" eb="11">
      <t>ボシュウ</t>
    </rPh>
    <rPh sb="11" eb="13">
      <t>ヨウコウ</t>
    </rPh>
    <rPh sb="13" eb="15">
      <t>ホンブン</t>
    </rPh>
    <rPh sb="16" eb="18">
      <t>ギョウム</t>
    </rPh>
    <rPh sb="18" eb="20">
      <t>ヨウキュウ</t>
    </rPh>
    <rPh sb="20" eb="22">
      <t>スイジュン</t>
    </rPh>
    <rPh sb="22" eb="23">
      <t>ショ</t>
    </rPh>
    <phoneticPr fontId="4"/>
  </si>
  <si>
    <t>商号又は名称</t>
    <rPh sb="0" eb="2">
      <t>ショウゴウ</t>
    </rPh>
    <rPh sb="2" eb="3">
      <t>マタ</t>
    </rPh>
    <rPh sb="4" eb="6">
      <t>メイショウ</t>
    </rPh>
    <phoneticPr fontId="4"/>
  </si>
  <si>
    <t>所在地又は住所</t>
    <rPh sb="0" eb="3">
      <t>ショザイチ</t>
    </rPh>
    <rPh sb="3" eb="4">
      <t>マタ</t>
    </rPh>
    <rPh sb="5" eb="7">
      <t>ジュウショ</t>
    </rPh>
    <phoneticPr fontId="4"/>
  </si>
  <si>
    <t>代表者職・氏名</t>
    <rPh sb="0" eb="3">
      <t>ダイヒョウシャ</t>
    </rPh>
    <rPh sb="3" eb="4">
      <t>ショク</t>
    </rPh>
    <rPh sb="5" eb="7">
      <t>シメイ</t>
    </rPh>
    <phoneticPr fontId="4"/>
  </si>
  <si>
    <t>ファックス番号</t>
    <rPh sb="5" eb="7">
      <t>バンゴウ</t>
    </rPh>
    <phoneticPr fontId="4"/>
  </si>
  <si>
    <t>ガス</t>
    <phoneticPr fontId="4"/>
  </si>
  <si>
    <r>
      <t>能力（kW/台）</t>
    </r>
    <r>
      <rPr>
        <vertAlign val="superscript"/>
        <sz val="8"/>
        <rFont val="ＭＳ Ｐゴシック"/>
        <family val="3"/>
        <charset val="128"/>
      </rPr>
      <t>注1</t>
    </r>
    <rPh sb="0" eb="2">
      <t>ノウリョク</t>
    </rPh>
    <rPh sb="6" eb="7">
      <t>ダイ</t>
    </rPh>
    <rPh sb="8" eb="9">
      <t>チュウ</t>
    </rPh>
    <phoneticPr fontId="4"/>
  </si>
  <si>
    <r>
      <t>室内機接続割合</t>
    </r>
    <r>
      <rPr>
        <vertAlign val="superscript"/>
        <sz val="8"/>
        <rFont val="ＭＳ Ｐゴシック"/>
        <family val="3"/>
        <charset val="128"/>
      </rPr>
      <t>注1</t>
    </r>
    <rPh sb="0" eb="3">
      <t>シツナイキ</t>
    </rPh>
    <rPh sb="3" eb="5">
      <t>セツゾク</t>
    </rPh>
    <rPh sb="5" eb="7">
      <t>ワリアイ</t>
    </rPh>
    <rPh sb="7" eb="8">
      <t>チュウ</t>
    </rPh>
    <phoneticPr fontId="4"/>
  </si>
  <si>
    <t>教室等</t>
    <rPh sb="0" eb="2">
      <t>キョウシツ</t>
    </rPh>
    <rPh sb="2" eb="3">
      <t>ナド</t>
    </rPh>
    <phoneticPr fontId="4"/>
  </si>
  <si>
    <r>
      <t>（kW/台）</t>
    </r>
    <r>
      <rPr>
        <vertAlign val="superscript"/>
        <sz val="8"/>
        <rFont val="ＭＳ Ｐゴシック"/>
        <family val="3"/>
        <charset val="128"/>
      </rPr>
      <t>注2</t>
    </r>
    <rPh sb="4" eb="5">
      <t>ダイ</t>
    </rPh>
    <rPh sb="6" eb="7">
      <t>チュウ</t>
    </rPh>
    <phoneticPr fontId="4"/>
  </si>
  <si>
    <r>
      <t>（kW/台）</t>
    </r>
    <r>
      <rPr>
        <vertAlign val="superscript"/>
        <sz val="8"/>
        <rFont val="ＭＳ Ｐゴシック"/>
        <family val="3"/>
        <charset val="128"/>
      </rPr>
      <t>注3</t>
    </r>
    <rPh sb="4" eb="5">
      <t>ダイ</t>
    </rPh>
    <rPh sb="6" eb="7">
      <t>チュウ</t>
    </rPh>
    <phoneticPr fontId="4"/>
  </si>
  <si>
    <t>教室等</t>
    <rPh sb="0" eb="2">
      <t>キョウシツ</t>
    </rPh>
    <rPh sb="2" eb="3">
      <t>トウ</t>
    </rPh>
    <phoneticPr fontId="4"/>
  </si>
  <si>
    <t>(％）</t>
    <phoneticPr fontId="4"/>
  </si>
  <si>
    <t>（％）</t>
  </si>
  <si>
    <t>（％）</t>
    <phoneticPr fontId="4"/>
  </si>
  <si>
    <r>
      <t>■ガス消費量総括表(m</t>
    </r>
    <r>
      <rPr>
        <vertAlign val="superscript"/>
        <sz val="8"/>
        <rFont val="ＭＳ Ｐゴシック"/>
        <family val="3"/>
        <charset val="128"/>
      </rPr>
      <t>3</t>
    </r>
    <r>
      <rPr>
        <sz val="8"/>
        <rFont val="ＭＳ Ｐゴシック"/>
        <family val="3"/>
        <charset val="128"/>
      </rPr>
      <t>)</t>
    </r>
    <rPh sb="3" eb="5">
      <t>ショウヒ</t>
    </rPh>
    <rPh sb="5" eb="6">
      <t>リョウ</t>
    </rPh>
    <rPh sb="6" eb="8">
      <t>ソウカツ</t>
    </rPh>
    <rPh sb="8" eb="9">
      <t>ヒョウ</t>
    </rPh>
    <phoneticPr fontId="4"/>
  </si>
  <si>
    <t>（MW）</t>
    <phoneticPr fontId="4"/>
  </si>
  <si>
    <t>※ピーク時の負荷は、熱負荷計算に基づき、対象室の分類別に</t>
    <rPh sb="4" eb="5">
      <t>ジ</t>
    </rPh>
    <rPh sb="6" eb="8">
      <t>フカ</t>
    </rPh>
    <rPh sb="10" eb="11">
      <t>ネツ</t>
    </rPh>
    <rPh sb="11" eb="13">
      <t>フカ</t>
    </rPh>
    <rPh sb="13" eb="15">
      <t>ケイサン</t>
    </rPh>
    <rPh sb="16" eb="17">
      <t>モト</t>
    </rPh>
    <rPh sb="20" eb="22">
      <t>タイショウ</t>
    </rPh>
    <rPh sb="22" eb="23">
      <t>シツ</t>
    </rPh>
    <rPh sb="24" eb="26">
      <t>ブンルイ</t>
    </rPh>
    <rPh sb="26" eb="27">
      <t>ベツ</t>
    </rPh>
    <phoneticPr fontId="4"/>
  </si>
  <si>
    <t>運転日数</t>
    <rPh sb="0" eb="2">
      <t>ウンテン</t>
    </rPh>
    <rPh sb="2" eb="4">
      <t>ニッスウ</t>
    </rPh>
    <phoneticPr fontId="4"/>
  </si>
  <si>
    <t>(日/月)</t>
    <rPh sb="1" eb="2">
      <t>ニチ</t>
    </rPh>
    <rPh sb="3" eb="4">
      <t>ツキ</t>
    </rPh>
    <phoneticPr fontId="4"/>
  </si>
  <si>
    <t>運転時間</t>
    <rPh sb="0" eb="2">
      <t>ウンテン</t>
    </rPh>
    <rPh sb="2" eb="4">
      <t>ジカン</t>
    </rPh>
    <phoneticPr fontId="4"/>
  </si>
  <si>
    <t>(h/日)</t>
    <rPh sb="3" eb="4">
      <t>ニチ</t>
    </rPh>
    <phoneticPr fontId="4"/>
  </si>
  <si>
    <t>(kW/kW)</t>
    <phoneticPr fontId="4"/>
  </si>
  <si>
    <r>
      <t>蓄熱時
消費電力量
（ｋWh)</t>
    </r>
    <r>
      <rPr>
        <vertAlign val="superscript"/>
        <sz val="8"/>
        <rFont val="ＭＳ Ｐゴシック"/>
        <family val="3"/>
        <charset val="128"/>
      </rPr>
      <t>注3</t>
    </r>
    <rPh sb="0" eb="2">
      <t>チクネツ</t>
    </rPh>
    <rPh sb="2" eb="3">
      <t>ジ</t>
    </rPh>
    <rPh sb="4" eb="6">
      <t>ショウヒ</t>
    </rPh>
    <rPh sb="6" eb="8">
      <t>デンリョク</t>
    </rPh>
    <rPh sb="8" eb="9">
      <t>リョウ</t>
    </rPh>
    <rPh sb="15" eb="16">
      <t>チュウ</t>
    </rPh>
    <phoneticPr fontId="4"/>
  </si>
  <si>
    <r>
      <t>(m</t>
    </r>
    <r>
      <rPr>
        <vertAlign val="superscript"/>
        <sz val="8"/>
        <rFont val="ＭＳ Ｐゴシック"/>
        <family val="3"/>
        <charset val="128"/>
      </rPr>
      <t>3</t>
    </r>
    <r>
      <rPr>
        <sz val="8"/>
        <rFont val="ＭＳ Ｐゴシック"/>
        <family val="3"/>
        <charset val="128"/>
      </rPr>
      <t>/kW)</t>
    </r>
    <phoneticPr fontId="4"/>
  </si>
  <si>
    <r>
      <t>ガス使用量(m</t>
    </r>
    <r>
      <rPr>
        <vertAlign val="superscript"/>
        <sz val="8"/>
        <rFont val="ＭＳ Ｐゴシック"/>
        <family val="3"/>
        <charset val="128"/>
      </rPr>
      <t>3</t>
    </r>
    <r>
      <rPr>
        <sz val="8"/>
        <rFont val="ＭＳ Ｐゴシック"/>
        <family val="3"/>
        <charset val="128"/>
      </rPr>
      <t>)</t>
    </r>
    <rPh sb="2" eb="5">
      <t>シヨウリョウ</t>
    </rPh>
    <phoneticPr fontId="4"/>
  </si>
  <si>
    <t>基本料金（本事業による増加分）</t>
    <rPh sb="0" eb="2">
      <t>キホン</t>
    </rPh>
    <rPh sb="2" eb="4">
      <t>リョウキン</t>
    </rPh>
    <rPh sb="5" eb="8">
      <t>ホンジギョウ</t>
    </rPh>
    <rPh sb="11" eb="14">
      <t>ゾウカブン</t>
    </rPh>
    <phoneticPr fontId="4"/>
  </si>
  <si>
    <t>kW ×</t>
    <phoneticPr fontId="4"/>
  </si>
  <si>
    <t>×</t>
    <phoneticPr fontId="4"/>
  </si>
  <si>
    <t>(</t>
    <phoneticPr fontId="4"/>
  </si>
  <si>
    <t>+</t>
    <phoneticPr fontId="4"/>
  </si>
  <si>
    <t>kWh</t>
    <phoneticPr fontId="4"/>
  </si>
  <si>
    <t>(</t>
    <phoneticPr fontId="4"/>
  </si>
  <si>
    <t>+</t>
    <phoneticPr fontId="4"/>
  </si>
  <si>
    <r>
      <t>円/m</t>
    </r>
    <r>
      <rPr>
        <vertAlign val="superscript"/>
        <sz val="8"/>
        <rFont val="ＭＳ Ｐゴシック"/>
        <family val="3"/>
        <charset val="128"/>
      </rPr>
      <t>3</t>
    </r>
    <r>
      <rPr>
        <sz val="8"/>
        <rFont val="ＭＳ Ｐゴシック"/>
        <family val="3"/>
        <charset val="128"/>
      </rPr>
      <t>　×</t>
    </r>
    <rPh sb="0" eb="1">
      <t>エン</t>
    </rPh>
    <phoneticPr fontId="4"/>
  </si>
  <si>
    <r>
      <t>m</t>
    </r>
    <r>
      <rPr>
        <vertAlign val="superscript"/>
        <sz val="8"/>
        <rFont val="ＭＳ Ｐゴシック"/>
        <family val="3"/>
        <charset val="128"/>
      </rPr>
      <t>3</t>
    </r>
    <r>
      <rPr>
        <sz val="8"/>
        <rFont val="ＭＳ Ｐゴシック"/>
        <family val="3"/>
        <charset val="128"/>
      </rPr>
      <t>　＋</t>
    </r>
    <phoneticPr fontId="4"/>
  </si>
  <si>
    <r>
      <t>m</t>
    </r>
    <r>
      <rPr>
        <vertAlign val="superscript"/>
        <sz val="8"/>
        <rFont val="ＭＳ Ｐゴシック"/>
        <family val="3"/>
        <charset val="128"/>
      </rPr>
      <t>3</t>
    </r>
    <phoneticPr fontId="4"/>
  </si>
  <si>
    <r>
      <t>m</t>
    </r>
    <r>
      <rPr>
        <vertAlign val="superscript"/>
        <sz val="8"/>
        <rFont val="ＭＳ Ｐゴシック"/>
        <family val="3"/>
        <charset val="128"/>
      </rPr>
      <t>3</t>
    </r>
    <r>
      <rPr>
        <sz val="8"/>
        <rFont val="ＭＳ Ｐゴシック"/>
        <family val="3"/>
        <charset val="128"/>
      </rPr>
      <t>　＋</t>
    </r>
    <phoneticPr fontId="4"/>
  </si>
  <si>
    <t>★本様式で算出されたエネルギー消費量及びエネルギー費用は、様式８-３及び８-５に整合すべきものであることに留意すること。</t>
    <rPh sb="1" eb="2">
      <t>ホン</t>
    </rPh>
    <rPh sb="2" eb="4">
      <t>ヨウシキ</t>
    </rPh>
    <rPh sb="5" eb="7">
      <t>サンシュツ</t>
    </rPh>
    <rPh sb="15" eb="18">
      <t>ショウヒリョウ</t>
    </rPh>
    <rPh sb="18" eb="19">
      <t>オヨ</t>
    </rPh>
    <rPh sb="25" eb="27">
      <t>ヒヨウ</t>
    </rPh>
    <rPh sb="29" eb="31">
      <t>ヨウシキ</t>
    </rPh>
    <rPh sb="34" eb="35">
      <t>オヨ</t>
    </rPh>
    <rPh sb="40" eb="42">
      <t>セイゴウ</t>
    </rPh>
    <rPh sb="53" eb="55">
      <t>リュウイ</t>
    </rPh>
    <phoneticPr fontId="4"/>
  </si>
  <si>
    <t>平成43年度</t>
    <rPh sb="0" eb="2">
      <t>ヘイセイ</t>
    </rPh>
    <rPh sb="4" eb="6">
      <t>ネンド</t>
    </rPh>
    <phoneticPr fontId="4"/>
  </si>
  <si>
    <t>平成44年度</t>
    <rPh sb="0" eb="2">
      <t>ヘイセイ</t>
    </rPh>
    <rPh sb="4" eb="6">
      <t>ネンド</t>
    </rPh>
    <phoneticPr fontId="4"/>
  </si>
  <si>
    <t>室内機(その他提案等)</t>
    <rPh sb="0" eb="3">
      <t>シツナイキ</t>
    </rPh>
    <rPh sb="6" eb="7">
      <t>タ</t>
    </rPh>
    <rPh sb="7" eb="9">
      <t>テイアン</t>
    </rPh>
    <rPh sb="9" eb="10">
      <t>トウ</t>
    </rPh>
    <phoneticPr fontId="4"/>
  </si>
  <si>
    <t>※最大電力算定時は，「月別負荷率」にかかわらず，当該校における普通教室（特別教室等を除く）の全室、管理諸室およびその他提案等による対象室の全室が一斉運転するものとして，算定すること。</t>
    <rPh sb="49" eb="52">
      <t>カンリショ</t>
    </rPh>
    <rPh sb="52" eb="53">
      <t>シツ</t>
    </rPh>
    <rPh sb="58" eb="59">
      <t>タ</t>
    </rPh>
    <rPh sb="59" eb="61">
      <t>テイアン</t>
    </rPh>
    <rPh sb="61" eb="62">
      <t>トウ</t>
    </rPh>
    <rPh sb="65" eb="67">
      <t>タイショウ</t>
    </rPh>
    <rPh sb="67" eb="68">
      <t>シツ</t>
    </rPh>
    <rPh sb="69" eb="71">
      <t>ゼンシツ</t>
    </rPh>
    <phoneticPr fontId="4"/>
  </si>
  <si>
    <t>注1：室外機ごとに接続される室内機の冷房能力を教室等・管理諸室・その他提案による対象室別に合計し，その比率を記入すること。</t>
    <rPh sb="0" eb="1">
      <t>チュウ</t>
    </rPh>
    <rPh sb="3" eb="6">
      <t>シツガイキ</t>
    </rPh>
    <rPh sb="9" eb="11">
      <t>セツゾク</t>
    </rPh>
    <rPh sb="14" eb="17">
      <t>シツナイキ</t>
    </rPh>
    <rPh sb="18" eb="20">
      <t>レイボウ</t>
    </rPh>
    <rPh sb="20" eb="22">
      <t>ノウリョク</t>
    </rPh>
    <rPh sb="23" eb="25">
      <t>キョウシツ</t>
    </rPh>
    <rPh sb="25" eb="26">
      <t>ナド</t>
    </rPh>
    <rPh sb="27" eb="30">
      <t>カンリショ</t>
    </rPh>
    <rPh sb="30" eb="31">
      <t>シツ</t>
    </rPh>
    <rPh sb="34" eb="35">
      <t>タ</t>
    </rPh>
    <rPh sb="35" eb="37">
      <t>テイアン</t>
    </rPh>
    <rPh sb="40" eb="42">
      <t>タイショウ</t>
    </rPh>
    <rPh sb="42" eb="43">
      <t>シツ</t>
    </rPh>
    <rPh sb="43" eb="44">
      <t>ベツ</t>
    </rPh>
    <rPh sb="45" eb="47">
      <t>ゴウケイ</t>
    </rPh>
    <phoneticPr fontId="4"/>
  </si>
  <si>
    <t>※薄黄色のセルの必要箇所に入力すること。※「その他」の欄には提案により普通教室・管理諸室以外で対象室の追加がある場合、記入すること。</t>
    <rPh sb="1" eb="2">
      <t>ウス</t>
    </rPh>
    <rPh sb="2" eb="4">
      <t>キイロ</t>
    </rPh>
    <rPh sb="8" eb="10">
      <t>ヒツヨウ</t>
    </rPh>
    <rPh sb="10" eb="12">
      <t>カショ</t>
    </rPh>
    <rPh sb="13" eb="15">
      <t>ニュウリョク</t>
    </rPh>
    <rPh sb="24" eb="25">
      <t>タ</t>
    </rPh>
    <rPh sb="27" eb="28">
      <t>ラン</t>
    </rPh>
    <rPh sb="30" eb="32">
      <t>テイアン</t>
    </rPh>
    <rPh sb="35" eb="37">
      <t>フツウ</t>
    </rPh>
    <rPh sb="37" eb="39">
      <t>キョウシツ</t>
    </rPh>
    <rPh sb="40" eb="42">
      <t>カンリ</t>
    </rPh>
    <rPh sb="42" eb="43">
      <t>ショ</t>
    </rPh>
    <rPh sb="43" eb="44">
      <t>シツ</t>
    </rPh>
    <rPh sb="44" eb="46">
      <t>イガイ</t>
    </rPh>
    <rPh sb="47" eb="49">
      <t>タイショウ</t>
    </rPh>
    <rPh sb="49" eb="50">
      <t>シツ</t>
    </rPh>
    <rPh sb="51" eb="53">
      <t>ツイカ</t>
    </rPh>
    <rPh sb="56" eb="58">
      <t>バアイ</t>
    </rPh>
    <rPh sb="59" eb="61">
      <t>キニュウ</t>
    </rPh>
    <phoneticPr fontId="4"/>
  </si>
  <si>
    <t>※「現状」の契約電力は関係書類を参照してください。</t>
    <rPh sb="2" eb="4">
      <t>ゲンジョウ</t>
    </rPh>
    <rPh sb="6" eb="8">
      <t>ケイヤク</t>
    </rPh>
    <rPh sb="8" eb="10">
      <t>デンリョク</t>
    </rPh>
    <rPh sb="11" eb="13">
      <t>カンケイ</t>
    </rPh>
    <rPh sb="13" eb="15">
      <t>ショルイ</t>
    </rPh>
    <rPh sb="16" eb="18">
      <t>サンショウ</t>
    </rPh>
    <phoneticPr fontId="1"/>
  </si>
  <si>
    <t>●対象校別エネルギー等積算表</t>
    <rPh sb="1" eb="3">
      <t>タイショウ</t>
    </rPh>
    <rPh sb="3" eb="4">
      <t>コウ</t>
    </rPh>
    <rPh sb="4" eb="5">
      <t>ベツ</t>
    </rPh>
    <rPh sb="10" eb="11">
      <t>ナド</t>
    </rPh>
    <rPh sb="11" eb="13">
      <t>セキサン</t>
    </rPh>
    <rPh sb="13" eb="14">
      <t>ヒョウ</t>
    </rPh>
    <phoneticPr fontId="4"/>
  </si>
  <si>
    <t>●対象校別空調設備機器リスト</t>
    <rPh sb="1" eb="3">
      <t>タイショウ</t>
    </rPh>
    <rPh sb="3" eb="4">
      <t>コウ</t>
    </rPh>
    <rPh sb="4" eb="5">
      <t>ベツ</t>
    </rPh>
    <rPh sb="5" eb="7">
      <t>クウチョウ</t>
    </rPh>
    <rPh sb="7" eb="9">
      <t>セツビ</t>
    </rPh>
    <rPh sb="9" eb="11">
      <t>キキ</t>
    </rPh>
    <phoneticPr fontId="4"/>
  </si>
  <si>
    <t>八千代市長  様</t>
    <rPh sb="3" eb="4">
      <t>シ</t>
    </rPh>
    <rPh sb="4" eb="5">
      <t>チョウ</t>
    </rPh>
    <rPh sb="7" eb="8">
      <t>サマ</t>
    </rPh>
    <phoneticPr fontId="4"/>
  </si>
  <si>
    <t xml:space="preserve">  「八千代市立小中学校普通教室・特別教室等空調設備整備PFI事業」に関する募集要項等について、質問事項がありますので、提出します。</t>
    <rPh sb="12" eb="14">
      <t>フツウ</t>
    </rPh>
    <rPh sb="14" eb="16">
      <t>キョウシツ</t>
    </rPh>
    <rPh sb="17" eb="19">
      <t>トクベツ</t>
    </rPh>
    <rPh sb="19" eb="21">
      <t>キョウシツ</t>
    </rPh>
    <rPh sb="21" eb="22">
      <t>トウ</t>
    </rPh>
    <rPh sb="22" eb="24">
      <t>クウチョウ</t>
    </rPh>
    <rPh sb="26" eb="28">
      <t>セイビ</t>
    </rPh>
    <rPh sb="38" eb="40">
      <t>ボシュウ</t>
    </rPh>
    <rPh sb="40" eb="42">
      <t>ヨウコウ</t>
    </rPh>
    <rPh sb="42" eb="43">
      <t>トウ</t>
    </rPh>
    <phoneticPr fontId="4"/>
  </si>
  <si>
    <t>平成45年度</t>
    <rPh sb="0" eb="2">
      <t>ヘイセイ</t>
    </rPh>
    <rPh sb="4" eb="6">
      <t>ネンド</t>
    </rPh>
    <phoneticPr fontId="4"/>
  </si>
  <si>
    <t>大和田小学校</t>
    <rPh sb="0" eb="3">
      <t>オオワダ</t>
    </rPh>
    <rPh sb="3" eb="6">
      <t>ショウガッコウ</t>
    </rPh>
    <phoneticPr fontId="1"/>
  </si>
  <si>
    <t>睦小学校</t>
    <rPh sb="0" eb="1">
      <t>ムツミ</t>
    </rPh>
    <rPh sb="1" eb="4">
      <t>ショウガッコウ</t>
    </rPh>
    <phoneticPr fontId="1"/>
  </si>
  <si>
    <t>阿蘇小学校</t>
    <rPh sb="0" eb="2">
      <t>アソ</t>
    </rPh>
    <rPh sb="2" eb="5">
      <t>ショウガッコウ</t>
    </rPh>
    <phoneticPr fontId="1"/>
  </si>
  <si>
    <t>村上小学校</t>
    <rPh sb="0" eb="2">
      <t>ムラカミ</t>
    </rPh>
    <rPh sb="2" eb="5">
      <t>ショウガッコウ</t>
    </rPh>
    <phoneticPr fontId="1"/>
  </si>
  <si>
    <t>八千代台小学校</t>
    <rPh sb="0" eb="3">
      <t>ヤチヨ</t>
    </rPh>
    <rPh sb="3" eb="4">
      <t>ダイ</t>
    </rPh>
    <rPh sb="4" eb="7">
      <t>ショウガッコウ</t>
    </rPh>
    <phoneticPr fontId="1"/>
  </si>
  <si>
    <t>八千代台東小学校</t>
    <rPh sb="0" eb="3">
      <t>ヤチヨ</t>
    </rPh>
    <rPh sb="3" eb="4">
      <t>ダイ</t>
    </rPh>
    <rPh sb="4" eb="5">
      <t>ヒガシ</t>
    </rPh>
    <rPh sb="5" eb="8">
      <t>ショウガッコウ</t>
    </rPh>
    <phoneticPr fontId="1"/>
  </si>
  <si>
    <t>八千代台西小学校</t>
    <rPh sb="0" eb="3">
      <t>ヤチヨ</t>
    </rPh>
    <rPh sb="3" eb="4">
      <t>ダイ</t>
    </rPh>
    <rPh sb="4" eb="5">
      <t>ニシ</t>
    </rPh>
    <rPh sb="5" eb="8">
      <t>ショウガッコウ</t>
    </rPh>
    <phoneticPr fontId="1"/>
  </si>
  <si>
    <t>勝田台小学校</t>
    <rPh sb="0" eb="3">
      <t>カツタダイ</t>
    </rPh>
    <rPh sb="3" eb="6">
      <t>ショウガッコウ</t>
    </rPh>
    <phoneticPr fontId="1"/>
  </si>
  <si>
    <t>勝田台南小学校</t>
    <rPh sb="0" eb="3">
      <t>カツタダイ</t>
    </rPh>
    <rPh sb="3" eb="4">
      <t>ミナミ</t>
    </rPh>
    <rPh sb="4" eb="7">
      <t>ショウガッコウ</t>
    </rPh>
    <phoneticPr fontId="1"/>
  </si>
  <si>
    <t>米本小学校</t>
    <rPh sb="0" eb="2">
      <t>ヨネモト</t>
    </rPh>
    <rPh sb="2" eb="5">
      <t>ショウガッコウ</t>
    </rPh>
    <phoneticPr fontId="1"/>
  </si>
  <si>
    <t>米本南小学校</t>
    <rPh sb="0" eb="2">
      <t>ヨネモト</t>
    </rPh>
    <rPh sb="2" eb="6">
      <t>ミナミショウガッコウ</t>
    </rPh>
    <phoneticPr fontId="1"/>
  </si>
  <si>
    <t>西高津小学校</t>
    <rPh sb="0" eb="1">
      <t>ニシ</t>
    </rPh>
    <rPh sb="1" eb="3">
      <t>タカツ</t>
    </rPh>
    <rPh sb="3" eb="6">
      <t>ショウガッコウ</t>
    </rPh>
    <phoneticPr fontId="1"/>
  </si>
  <si>
    <t>大和田南小学校</t>
    <rPh sb="0" eb="3">
      <t>オオワダ</t>
    </rPh>
    <rPh sb="3" eb="4">
      <t>ミナミ</t>
    </rPh>
    <rPh sb="4" eb="7">
      <t>ショウガッコウ</t>
    </rPh>
    <phoneticPr fontId="1"/>
  </si>
  <si>
    <t>高津小学校</t>
    <rPh sb="0" eb="2">
      <t>タカツ</t>
    </rPh>
    <rPh sb="2" eb="5">
      <t>ショウガッコウ</t>
    </rPh>
    <phoneticPr fontId="1"/>
  </si>
  <si>
    <t>南高津小学校</t>
    <rPh sb="0" eb="1">
      <t>ミナミ</t>
    </rPh>
    <rPh sb="1" eb="3">
      <t>タカツ</t>
    </rPh>
    <rPh sb="3" eb="6">
      <t>ショウガッコウ</t>
    </rPh>
    <phoneticPr fontId="1"/>
  </si>
  <si>
    <t>村上東小学校</t>
    <rPh sb="0" eb="1">
      <t>ムラ</t>
    </rPh>
    <rPh sb="1" eb="3">
      <t>カミヒガシ</t>
    </rPh>
    <rPh sb="3" eb="6">
      <t>ショウガッコウ</t>
    </rPh>
    <phoneticPr fontId="1"/>
  </si>
  <si>
    <t>大和田西小学校</t>
    <rPh sb="0" eb="3">
      <t>オオワダ</t>
    </rPh>
    <rPh sb="3" eb="4">
      <t>ニシ</t>
    </rPh>
    <rPh sb="4" eb="7">
      <t>ショウガッコウ</t>
    </rPh>
    <phoneticPr fontId="1"/>
  </si>
  <si>
    <t>村上北小学校</t>
    <rPh sb="0" eb="2">
      <t>ムラカミ</t>
    </rPh>
    <rPh sb="2" eb="3">
      <t>キタ</t>
    </rPh>
    <rPh sb="3" eb="6">
      <t>ショウガッコウ</t>
    </rPh>
    <phoneticPr fontId="1"/>
  </si>
  <si>
    <t>新木戸小学校</t>
    <rPh sb="0" eb="1">
      <t>シン</t>
    </rPh>
    <rPh sb="1" eb="3">
      <t>キド</t>
    </rPh>
    <rPh sb="3" eb="6">
      <t>ショウガッコウ</t>
    </rPh>
    <phoneticPr fontId="1"/>
  </si>
  <si>
    <t>萱田小学校</t>
    <rPh sb="0" eb="2">
      <t>カヤダ</t>
    </rPh>
    <rPh sb="2" eb="5">
      <t>ショウガッコウ</t>
    </rPh>
    <phoneticPr fontId="1"/>
  </si>
  <si>
    <t>萱田南小学校</t>
    <rPh sb="0" eb="2">
      <t>カヤダ</t>
    </rPh>
    <rPh sb="2" eb="6">
      <t>ミナミショウガッコウ</t>
    </rPh>
    <phoneticPr fontId="1"/>
  </si>
  <si>
    <t>みどりが丘小学校</t>
    <rPh sb="4" eb="5">
      <t>オカ</t>
    </rPh>
    <rPh sb="5" eb="8">
      <t>ショウガッコウ</t>
    </rPh>
    <phoneticPr fontId="1"/>
  </si>
  <si>
    <t>八千代中学校</t>
    <rPh sb="0" eb="3">
      <t>ヤチヨ</t>
    </rPh>
    <rPh sb="3" eb="6">
      <t>チュウガッコウ</t>
    </rPh>
    <phoneticPr fontId="1"/>
  </si>
  <si>
    <t>睦中学校</t>
    <rPh sb="0" eb="1">
      <t>ムツミ</t>
    </rPh>
    <rPh sb="1" eb="4">
      <t>チュウガッコウ</t>
    </rPh>
    <phoneticPr fontId="1"/>
  </si>
  <si>
    <t>阿蘇中学校</t>
    <rPh sb="0" eb="2">
      <t>アソ</t>
    </rPh>
    <rPh sb="2" eb="5">
      <t>チュウガッコウ</t>
    </rPh>
    <phoneticPr fontId="1"/>
  </si>
  <si>
    <t>勝田台中学校</t>
    <rPh sb="0" eb="3">
      <t>カツタダイ</t>
    </rPh>
    <rPh sb="3" eb="6">
      <t>チュウガッコウ</t>
    </rPh>
    <phoneticPr fontId="1"/>
  </si>
  <si>
    <t>大和田中学校</t>
    <rPh sb="0" eb="3">
      <t>オオワダ</t>
    </rPh>
    <rPh sb="3" eb="6">
      <t>チュウガッコウ</t>
    </rPh>
    <phoneticPr fontId="1"/>
  </si>
  <si>
    <t>高津中学校</t>
    <rPh sb="0" eb="2">
      <t>タカツ</t>
    </rPh>
    <rPh sb="2" eb="5">
      <t>チュウガッコウ</t>
    </rPh>
    <phoneticPr fontId="1"/>
  </si>
  <si>
    <t>八千代台西中学校</t>
    <rPh sb="0" eb="3">
      <t>ヤチヨ</t>
    </rPh>
    <rPh sb="3" eb="4">
      <t>ダイ</t>
    </rPh>
    <rPh sb="4" eb="5">
      <t>ニシ</t>
    </rPh>
    <rPh sb="5" eb="8">
      <t>チュウガッコウ</t>
    </rPh>
    <phoneticPr fontId="1"/>
  </si>
  <si>
    <t>村上東中学校</t>
    <rPh sb="0" eb="2">
      <t>ムラカミ</t>
    </rPh>
    <rPh sb="2" eb="3">
      <t>ヒガシ</t>
    </rPh>
    <rPh sb="3" eb="6">
      <t>チュウガッコウ</t>
    </rPh>
    <phoneticPr fontId="1"/>
  </si>
  <si>
    <t>東高津中学校</t>
    <rPh sb="0" eb="1">
      <t>ヒガシ</t>
    </rPh>
    <rPh sb="1" eb="3">
      <t>タカツ</t>
    </rPh>
    <rPh sb="3" eb="6">
      <t>チュウガッコウ</t>
    </rPh>
    <phoneticPr fontId="1"/>
  </si>
  <si>
    <t>村上中学校</t>
    <rPh sb="0" eb="2">
      <t>ムラカミ</t>
    </rPh>
    <rPh sb="2" eb="5">
      <t>チュウガッコウ</t>
    </rPh>
    <phoneticPr fontId="1"/>
  </si>
  <si>
    <t>萱田中学校</t>
    <rPh sb="0" eb="2">
      <t>カヤダ</t>
    </rPh>
    <rPh sb="2" eb="5">
      <t>チュウガッコウ</t>
    </rPh>
    <phoneticPr fontId="1"/>
  </si>
  <si>
    <t>H32</t>
    <phoneticPr fontId="4"/>
  </si>
  <si>
    <t>　うち、設計・施工等のサービス対価</t>
    <rPh sb="4" eb="6">
      <t>セッケイ</t>
    </rPh>
    <rPh sb="7" eb="9">
      <t>セコウ</t>
    </rPh>
    <rPh sb="9" eb="10">
      <t>トウ</t>
    </rPh>
    <rPh sb="15" eb="17">
      <t>タイカ</t>
    </rPh>
    <phoneticPr fontId="4"/>
  </si>
  <si>
    <t>（様式５－９）</t>
    <rPh sb="1" eb="3">
      <t>ヨウシキ</t>
    </rPh>
    <phoneticPr fontId="4"/>
  </si>
  <si>
    <t>(様式８－２）</t>
    <phoneticPr fontId="1"/>
  </si>
  <si>
    <t>H33～44</t>
    <phoneticPr fontId="4"/>
  </si>
  <si>
    <t>●エネルギー量総括表</t>
    <rPh sb="6" eb="7">
      <t>リョウ</t>
    </rPh>
    <rPh sb="7" eb="9">
      <t>ソウカツ</t>
    </rPh>
    <rPh sb="9" eb="10">
      <t>オモテ</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</si>
</sst>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_);[Red]\(0.0\)"/>
    <numFmt numFmtId="177" formatCode="0.0_ "/>
    <numFmt numFmtId="178" formatCode="00"/>
    <numFmt numFmtId="179" formatCode="0.00_ "/>
    <numFmt numFmtId="180" formatCode="0.000_ "/>
    <numFmt numFmtId="181" formatCode="#,##0.0;[Red]\-#,##0.0"/>
    <numFmt numFmtId="182" formatCode="0.0000_ "/>
  </numFmts>
  <fonts count="26">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
      <color indexed="8"/>
      <name val="ＭＳ Ｐゴシック"/>
      <family val="3"/>
      <charset val="128"/>
    </font>
    <font>
      <sz val="6"/>
      <name val="ＭＳ Ｐゴシック"/>
      <family val="3"/>
      <charset val="128"/>
    </font>
    <font>
      <sz val="10"/>
      <name val="ＭＳ Ｐゴシック"/>
      <family val="3"/>
      <charset val="128"/>
    </font>
    <font>
      <sz val="11"/>
      <name val="ＭＳ ゴシック"/>
      <family val="3"/>
      <charset val="128"/>
    </font>
    <font>
      <sz val="11"/>
      <color indexed="8"/>
      <name val="ＭＳ Ｐゴシック"/>
      <family val="3"/>
      <charset val="128"/>
    </font>
    <font>
      <sz val="9"/>
      <color indexed="8"/>
      <name val="ＭＳ Ｐゴシック"/>
      <family val="3"/>
      <charset val="128"/>
    </font>
    <font>
      <sz val="12"/>
      <name val="ＭＳ Ｐゴシック"/>
      <family val="3"/>
      <charset val="128"/>
    </font>
    <font>
      <sz val="9"/>
      <name val="ＭＳ Ｐ明朝"/>
      <family val="1"/>
      <charset val="128"/>
    </font>
    <font>
      <vertAlign val="superscript"/>
      <sz val="11"/>
      <name val="ＭＳ Ｐゴシック"/>
      <family val="3"/>
      <charset val="128"/>
    </font>
    <font>
      <sz val="9"/>
      <name val="ＭＳ ゴシック"/>
      <family val="3"/>
      <charset val="128"/>
    </font>
    <font>
      <sz val="8"/>
      <color indexed="10"/>
      <name val="ＭＳ Ｐゴシック"/>
      <family val="3"/>
      <charset val="128"/>
    </font>
    <font>
      <sz val="8"/>
      <name val="ＭＳ Ｐゴシック"/>
      <family val="3"/>
      <charset val="128"/>
    </font>
    <font>
      <vertAlign val="superscript"/>
      <sz val="10"/>
      <name val="ＭＳ Ｐゴシック"/>
      <family val="3"/>
      <charset val="128"/>
    </font>
    <font>
      <sz val="10.5"/>
      <color theme="1"/>
      <name val="ＭＳ ゴシック"/>
      <family val="3"/>
      <charset val="128"/>
    </font>
    <font>
      <sz val="11"/>
      <name val="ＭＳ Ｐゴシック"/>
      <family val="2"/>
      <charset val="128"/>
    </font>
    <font>
      <sz val="11"/>
      <name val="ＭＳ Ｐ明朝"/>
      <family val="1"/>
      <charset val="128"/>
    </font>
    <font>
      <sz val="10"/>
      <name val="ＭＳ Ｐ明朝"/>
      <family val="1"/>
      <charset val="128"/>
    </font>
    <font>
      <sz val="12"/>
      <name val="ＭＳ Ｐ明朝"/>
      <family val="1"/>
      <charset val="128"/>
    </font>
    <font>
      <sz val="10.5"/>
      <name val="ＭＳ Ｐ明朝"/>
      <family val="1"/>
      <charset val="128"/>
    </font>
    <font>
      <sz val="11"/>
      <color theme="1"/>
      <name val="ＭＳ Ｐ明朝"/>
      <family val="1"/>
      <charset val="128"/>
    </font>
    <font>
      <sz val="8"/>
      <name val="HGS創英角ｺﾞｼｯｸUB"/>
      <family val="3"/>
      <charset val="128"/>
    </font>
    <font>
      <sz val="8"/>
      <name val="ＭＳ ゴシック"/>
      <family val="3"/>
      <charset val="128"/>
    </font>
    <font>
      <vertAlign val="superscript"/>
      <sz val="8"/>
      <name val="ＭＳ Ｐゴシック"/>
      <family val="3"/>
      <charset val="128"/>
    </font>
  </fonts>
  <fills count="10">
    <fill>
      <patternFill patternType="none"/>
    </fill>
    <fill>
      <patternFill patternType="gray125"/>
    </fill>
    <fill>
      <patternFill patternType="solid">
        <fgColor theme="0"/>
        <bgColor indexed="64"/>
      </patternFill>
    </fill>
    <fill>
      <patternFill patternType="solid">
        <fgColor indexed="22"/>
        <bgColor indexed="64"/>
      </patternFill>
    </fill>
    <fill>
      <patternFill patternType="lightGray"/>
    </fill>
    <fill>
      <patternFill patternType="solid">
        <fgColor indexed="13"/>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
      <patternFill patternType="solid">
        <fgColor rgb="FFCCECFF"/>
        <bgColor indexed="64"/>
      </patternFill>
    </fill>
  </fills>
  <borders count="2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double">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style="medium">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dotted">
        <color auto="1"/>
      </left>
      <right/>
      <top/>
      <bottom/>
      <diagonal/>
    </border>
    <border>
      <left/>
      <right/>
      <top/>
      <bottom style="dotted">
        <color auto="1"/>
      </bottom>
      <diagonal/>
    </border>
    <border>
      <left/>
      <right style="dotted">
        <color auto="1"/>
      </right>
      <top/>
      <bottom style="dotted">
        <color auto="1"/>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bottom/>
      <diagonal/>
    </border>
    <border>
      <left style="medium">
        <color indexed="64"/>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bottom/>
      <diagonal/>
    </border>
    <border>
      <left style="double">
        <color indexed="64"/>
      </left>
      <right style="thin">
        <color indexed="64"/>
      </right>
      <top/>
      <bottom/>
      <diagonal/>
    </border>
    <border>
      <left style="thin">
        <color indexed="64"/>
      </left>
      <right style="double">
        <color indexed="64"/>
      </right>
      <top/>
      <bottom/>
      <diagonal/>
    </border>
    <border>
      <left style="thin">
        <color indexed="64"/>
      </left>
      <right style="thin">
        <color indexed="64"/>
      </right>
      <top style="double">
        <color indexed="64"/>
      </top>
      <bottom/>
      <diagonal/>
    </border>
    <border>
      <left style="double">
        <color indexed="64"/>
      </left>
      <right style="thin">
        <color indexed="64"/>
      </right>
      <top style="double">
        <color indexed="64"/>
      </top>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style="double">
        <color indexed="64"/>
      </right>
      <top style="medium">
        <color indexed="64"/>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style="medium">
        <color indexed="64"/>
      </left>
      <right style="double">
        <color indexed="64"/>
      </right>
      <top/>
      <bottom/>
      <diagonal/>
    </border>
    <border>
      <left/>
      <right style="double">
        <color indexed="64"/>
      </right>
      <top/>
      <bottom/>
      <diagonal/>
    </border>
    <border>
      <left/>
      <right style="double">
        <color indexed="64"/>
      </right>
      <top style="thin">
        <color indexed="64"/>
      </top>
      <bottom/>
      <diagonal/>
    </border>
    <border>
      <left style="double">
        <color indexed="64"/>
      </left>
      <right/>
      <top/>
      <bottom/>
      <diagonal/>
    </border>
    <border>
      <left style="medium">
        <color indexed="64"/>
      </left>
      <right style="double">
        <color indexed="64"/>
      </right>
      <top/>
      <bottom style="double">
        <color indexed="64"/>
      </bottom>
      <diagonal/>
    </border>
    <border>
      <left/>
      <right style="double">
        <color indexed="64"/>
      </right>
      <top/>
      <bottom style="double">
        <color indexed="64"/>
      </bottom>
      <diagonal/>
    </border>
    <border>
      <left style="double">
        <color indexed="64"/>
      </left>
      <right/>
      <top/>
      <bottom style="double">
        <color indexed="64"/>
      </bottom>
      <diagonal/>
    </border>
    <border>
      <left style="medium">
        <color indexed="64"/>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double">
        <color indexed="64"/>
      </bottom>
      <diagonal/>
    </border>
    <border>
      <left style="medium">
        <color indexed="64"/>
      </left>
      <right style="double">
        <color indexed="64"/>
      </right>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double">
        <color indexed="64"/>
      </top>
      <bottom/>
      <diagonal/>
    </border>
    <border>
      <left/>
      <right style="medium">
        <color indexed="64"/>
      </right>
      <top style="double">
        <color indexed="64"/>
      </top>
      <bottom/>
      <diagonal/>
    </border>
    <border>
      <left/>
      <right style="double">
        <color indexed="64"/>
      </right>
      <top style="thin">
        <color indexed="64"/>
      </top>
      <bottom style="double">
        <color indexed="64"/>
      </bottom>
      <diagonal/>
    </border>
    <border>
      <left style="medium">
        <color indexed="64"/>
      </left>
      <right style="double">
        <color indexed="64"/>
      </right>
      <top style="thin">
        <color indexed="64"/>
      </top>
      <bottom/>
      <diagonal/>
    </border>
    <border>
      <left/>
      <right/>
      <top style="thin">
        <color indexed="64"/>
      </top>
      <bottom style="double">
        <color indexed="64"/>
      </bottom>
      <diagonal/>
    </border>
    <border>
      <left style="medium">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medium">
        <color indexed="64"/>
      </left>
      <right style="double">
        <color indexed="64"/>
      </right>
      <top/>
      <bottom style="medium">
        <color indexed="64"/>
      </bottom>
      <diagonal/>
    </border>
    <border>
      <left style="double">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right style="double">
        <color indexed="64"/>
      </right>
      <top style="double">
        <color indexed="64"/>
      </top>
      <bottom/>
      <diagonal/>
    </border>
    <border>
      <left style="medium">
        <color indexed="64"/>
      </left>
      <right style="thin">
        <color indexed="64"/>
      </right>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hair">
        <color indexed="64"/>
      </right>
      <top style="thin">
        <color indexed="64"/>
      </top>
      <bottom/>
      <diagonal/>
    </border>
    <border>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hair">
        <color indexed="64"/>
      </left>
      <right style="double">
        <color indexed="64"/>
      </right>
      <top style="thin">
        <color indexed="64"/>
      </top>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bottom style="hair">
        <color indexed="64"/>
      </bottom>
      <diagonal/>
    </border>
    <border>
      <left/>
      <right style="double">
        <color indexed="64"/>
      </right>
      <top/>
      <bottom style="hair">
        <color indexed="64"/>
      </bottom>
      <diagonal/>
    </border>
    <border>
      <left style="double">
        <color indexed="64"/>
      </left>
      <right style="thin">
        <color indexed="64"/>
      </right>
      <top/>
      <bottom style="hair">
        <color indexed="64"/>
      </bottom>
      <diagonal/>
    </border>
    <border>
      <left style="double">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double">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double">
        <color indexed="64"/>
      </left>
      <right/>
      <top style="hair">
        <color indexed="64"/>
      </top>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double">
        <color indexed="64"/>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top style="double">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double">
        <color indexed="64"/>
      </top>
      <bottom style="medium">
        <color indexed="64"/>
      </bottom>
      <diagonal/>
    </border>
    <border>
      <left style="thin">
        <color indexed="64"/>
      </left>
      <right style="hair">
        <color indexed="64"/>
      </right>
      <top/>
      <bottom style="double">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
      <left style="double">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hair">
        <color indexed="64"/>
      </left>
      <right style="double">
        <color indexed="64"/>
      </right>
      <top style="hair">
        <color indexed="64"/>
      </top>
      <bottom style="hair">
        <color indexed="64"/>
      </bottom>
      <diagonal/>
    </border>
    <border>
      <left/>
      <right style="double">
        <color indexed="64"/>
      </right>
      <top style="hair">
        <color indexed="64"/>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top style="thin">
        <color indexed="64"/>
      </top>
      <bottom style="double">
        <color indexed="64"/>
      </bottom>
      <diagonal/>
    </border>
    <border>
      <left style="double">
        <color indexed="64"/>
      </left>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double">
        <color indexed="64"/>
      </left>
      <right style="double">
        <color indexed="64"/>
      </right>
      <top style="thin">
        <color indexed="64"/>
      </top>
      <bottom style="thin">
        <color indexed="64"/>
      </bottom>
      <diagonal/>
    </border>
    <border>
      <left/>
      <right style="dotted">
        <color indexed="64"/>
      </right>
      <top/>
      <bottom/>
      <diagonal/>
    </border>
    <border>
      <left style="thin">
        <color indexed="64"/>
      </left>
      <right/>
      <top style="medium">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double">
        <color indexed="64"/>
      </bottom>
      <diagonal/>
    </border>
    <border>
      <left style="double">
        <color indexed="64"/>
      </left>
      <right style="medium">
        <color indexed="64"/>
      </right>
      <top style="double">
        <color indexed="64"/>
      </top>
      <bottom/>
      <diagonal/>
    </border>
    <border>
      <left style="double">
        <color indexed="64"/>
      </left>
      <right style="medium">
        <color indexed="64"/>
      </right>
      <top style="double">
        <color indexed="64"/>
      </top>
      <bottom style="double">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thin">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right style="double">
        <color indexed="64"/>
      </right>
      <top style="hair">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double">
        <color indexed="64"/>
      </right>
      <top style="double">
        <color indexed="64"/>
      </top>
      <bottom/>
      <diagonal/>
    </border>
    <border>
      <left/>
      <right/>
      <top style="double">
        <color indexed="64"/>
      </top>
      <bottom style="double">
        <color indexed="64"/>
      </bottom>
      <diagonal/>
    </border>
    <border>
      <left style="thin">
        <color indexed="64"/>
      </left>
      <right/>
      <top style="hair">
        <color indexed="64"/>
      </top>
      <bottom style="thin">
        <color indexed="64"/>
      </bottom>
      <diagonal/>
    </border>
    <border>
      <left style="double">
        <color indexed="64"/>
      </left>
      <right style="hair">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double">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double">
        <color indexed="64"/>
      </right>
      <top style="double">
        <color indexed="64"/>
      </top>
      <bottom style="thin">
        <color indexed="64"/>
      </bottom>
      <diagonal style="thin">
        <color indexed="64"/>
      </diagonal>
    </border>
    <border diagonalUp="1">
      <left style="thin">
        <color indexed="64"/>
      </left>
      <right style="double">
        <color indexed="64"/>
      </right>
      <top style="thin">
        <color indexed="64"/>
      </top>
      <bottom style="thin">
        <color indexed="64"/>
      </bottom>
      <diagonal style="thin">
        <color indexed="64"/>
      </diagonal>
    </border>
  </borders>
  <cellStyleXfs count="7">
    <xf numFmtId="0" fontId="0" fillId="0" borderId="0">
      <alignment vertical="center"/>
    </xf>
    <xf numFmtId="0" fontId="2" fillId="0" borderId="0"/>
    <xf numFmtId="38" fontId="2" fillId="0" borderId="0" applyFont="0" applyFill="0" applyBorder="0" applyAlignment="0" applyProtection="0"/>
    <xf numFmtId="0" fontId="9" fillId="0" borderId="0"/>
    <xf numFmtId="0" fontId="2" fillId="0" borderId="0">
      <alignment vertical="center"/>
    </xf>
    <xf numFmtId="9" fontId="2" fillId="0" borderId="0" applyFont="0" applyFill="0" applyBorder="0" applyAlignment="0" applyProtection="0">
      <alignment vertical="center"/>
    </xf>
    <xf numFmtId="0" fontId="2" fillId="0" borderId="0">
      <alignment vertical="center"/>
    </xf>
  </cellStyleXfs>
  <cellXfs count="1046">
    <xf numFmtId="0" fontId="0" fillId="0" borderId="0" xfId="0">
      <alignment vertical="center"/>
    </xf>
    <xf numFmtId="0" fontId="3" fillId="0" borderId="0" xfId="1" applyFont="1" applyFill="1"/>
    <xf numFmtId="0" fontId="6" fillId="0" borderId="0" xfId="1" applyFont="1" applyAlignment="1">
      <alignment horizontal="right"/>
    </xf>
    <xf numFmtId="0" fontId="7" fillId="0" borderId="0" xfId="1" applyFont="1" applyFill="1"/>
    <xf numFmtId="0" fontId="5" fillId="0" borderId="0" xfId="1" applyFont="1" applyAlignment="1">
      <alignment horizontal="right"/>
    </xf>
    <xf numFmtId="0" fontId="3" fillId="0" borderId="1" xfId="1" applyFont="1" applyFill="1" applyBorder="1" applyAlignment="1"/>
    <xf numFmtId="0" fontId="3" fillId="0" borderId="2" xfId="1" applyFont="1" applyFill="1" applyBorder="1" applyAlignment="1"/>
    <xf numFmtId="0" fontId="3" fillId="0" borderId="3" xfId="1" applyFont="1" applyFill="1" applyBorder="1" applyAlignment="1">
      <alignment horizontal="right"/>
    </xf>
    <xf numFmtId="0" fontId="8" fillId="0" borderId="4" xfId="1" applyFont="1" applyFill="1" applyBorder="1" applyAlignment="1">
      <alignment horizontal="center"/>
    </xf>
    <xf numFmtId="0" fontId="3" fillId="0" borderId="7" xfId="1" applyFont="1" applyFill="1" applyBorder="1" applyAlignment="1"/>
    <xf numFmtId="0" fontId="3" fillId="0" borderId="8" xfId="1" applyFont="1" applyFill="1" applyBorder="1" applyAlignment="1"/>
    <xf numFmtId="0" fontId="3" fillId="0" borderId="9" xfId="1" applyFont="1" applyFill="1" applyBorder="1" applyAlignment="1"/>
    <xf numFmtId="0" fontId="3" fillId="0" borderId="6" xfId="1" applyFont="1" applyFill="1" applyBorder="1" applyAlignment="1"/>
    <xf numFmtId="0" fontId="3" fillId="0" borderId="10" xfId="1" applyFont="1" applyFill="1" applyBorder="1" applyAlignment="1">
      <alignment horizontal="center" vertical="center"/>
    </xf>
    <xf numFmtId="0" fontId="3" fillId="0" borderId="11" xfId="1" applyFont="1" applyFill="1" applyBorder="1"/>
    <xf numFmtId="0" fontId="3" fillId="0" borderId="12" xfId="1" applyFont="1" applyFill="1" applyBorder="1"/>
    <xf numFmtId="0" fontId="3" fillId="0" borderId="13" xfId="1" applyFont="1" applyFill="1" applyBorder="1"/>
    <xf numFmtId="0" fontId="3" fillId="0" borderId="14" xfId="1" applyFont="1" applyFill="1" applyBorder="1"/>
    <xf numFmtId="0" fontId="3" fillId="0" borderId="15" xfId="1" applyFont="1" applyFill="1" applyBorder="1"/>
    <xf numFmtId="0" fontId="3" fillId="0" borderId="16" xfId="1" applyFont="1" applyFill="1" applyBorder="1" applyAlignment="1">
      <alignment horizontal="center" vertical="center"/>
    </xf>
    <xf numFmtId="0" fontId="3" fillId="0" borderId="17" xfId="1" applyFont="1" applyFill="1" applyBorder="1"/>
    <xf numFmtId="0" fontId="3" fillId="0" borderId="18" xfId="1" applyFont="1" applyFill="1" applyBorder="1"/>
    <xf numFmtId="0" fontId="3" fillId="0" borderId="19" xfId="1" applyFont="1" applyFill="1" applyBorder="1"/>
    <xf numFmtId="0" fontId="3" fillId="0" borderId="20" xfId="1" applyFont="1" applyFill="1" applyBorder="1"/>
    <xf numFmtId="0" fontId="3" fillId="0" borderId="21" xfId="1" applyFont="1" applyFill="1" applyBorder="1"/>
    <xf numFmtId="0" fontId="3" fillId="0" borderId="24" xfId="1" applyFont="1" applyFill="1" applyBorder="1"/>
    <xf numFmtId="0" fontId="3" fillId="0" borderId="25" xfId="1" applyFont="1" applyFill="1" applyBorder="1"/>
    <xf numFmtId="0" fontId="3" fillId="0" borderId="26" xfId="1" applyFont="1" applyFill="1" applyBorder="1"/>
    <xf numFmtId="0" fontId="3" fillId="0" borderId="23" xfId="1" applyFont="1" applyFill="1" applyBorder="1"/>
    <xf numFmtId="0" fontId="3" fillId="0" borderId="27" xfId="1" applyFont="1" applyFill="1" applyBorder="1" applyAlignment="1">
      <alignment horizontal="center" vertical="center"/>
    </xf>
    <xf numFmtId="0" fontId="3" fillId="0" borderId="28" xfId="1" applyFont="1" applyFill="1" applyBorder="1"/>
    <xf numFmtId="0" fontId="3" fillId="0" borderId="29" xfId="1" applyFont="1" applyFill="1" applyBorder="1"/>
    <xf numFmtId="0" fontId="3" fillId="0" borderId="30" xfId="1" applyFont="1" applyFill="1" applyBorder="1"/>
    <xf numFmtId="0" fontId="3" fillId="0" borderId="31" xfId="1" applyFont="1" applyFill="1" applyBorder="1"/>
    <xf numFmtId="0" fontId="3" fillId="0" borderId="33" xfId="1" applyFont="1" applyFill="1" applyBorder="1"/>
    <xf numFmtId="0" fontId="3" fillId="0" borderId="34" xfId="1" applyFont="1" applyFill="1" applyBorder="1"/>
    <xf numFmtId="0" fontId="3" fillId="0" borderId="35" xfId="1" applyFont="1" applyFill="1" applyBorder="1"/>
    <xf numFmtId="0" fontId="3" fillId="0" borderId="36" xfId="1" applyFont="1" applyFill="1" applyBorder="1"/>
    <xf numFmtId="0" fontId="3" fillId="0" borderId="37" xfId="1" applyFont="1" applyFill="1" applyBorder="1"/>
    <xf numFmtId="0" fontId="3" fillId="0" borderId="38" xfId="1" applyFont="1" applyFill="1" applyBorder="1"/>
    <xf numFmtId="0" fontId="3" fillId="0" borderId="39" xfId="1" applyFont="1" applyFill="1" applyBorder="1" applyAlignment="1">
      <alignment horizontal="center" vertical="center"/>
    </xf>
    <xf numFmtId="0" fontId="3" fillId="0" borderId="40" xfId="1" applyFont="1" applyFill="1" applyBorder="1"/>
    <xf numFmtId="0" fontId="3" fillId="0" borderId="41" xfId="1" applyFont="1" applyFill="1" applyBorder="1"/>
    <xf numFmtId="0" fontId="3" fillId="0" borderId="42" xfId="1" applyFont="1" applyFill="1" applyBorder="1" applyAlignment="1">
      <alignment horizontal="center" vertical="center"/>
    </xf>
    <xf numFmtId="0" fontId="3" fillId="0" borderId="43" xfId="1" applyFont="1" applyFill="1" applyBorder="1"/>
    <xf numFmtId="0" fontId="3" fillId="0" borderId="44" xfId="1" applyFont="1" applyFill="1" applyBorder="1"/>
    <xf numFmtId="0" fontId="3" fillId="0" borderId="45" xfId="1" applyFont="1" applyFill="1" applyBorder="1"/>
    <xf numFmtId="0" fontId="3" fillId="0" borderId="46" xfId="1" applyFont="1" applyFill="1" applyBorder="1"/>
    <xf numFmtId="0" fontId="3" fillId="0" borderId="47" xfId="1" applyFont="1" applyFill="1" applyBorder="1"/>
    <xf numFmtId="0" fontId="3" fillId="0" borderId="48" xfId="1" applyFont="1" applyFill="1" applyBorder="1"/>
    <xf numFmtId="0" fontId="3" fillId="0" borderId="0" xfId="1" applyFont="1" applyFill="1" applyBorder="1" applyAlignment="1">
      <alignment horizontal="center" vertical="center"/>
    </xf>
    <xf numFmtId="0" fontId="3" fillId="0" borderId="0" xfId="1" applyFont="1" applyFill="1" applyBorder="1"/>
    <xf numFmtId="0" fontId="3" fillId="0" borderId="0" xfId="1" applyFont="1" applyFill="1" applyBorder="1" applyAlignment="1">
      <alignment vertical="center"/>
    </xf>
    <xf numFmtId="0" fontId="3" fillId="0" borderId="1" xfId="1" applyFont="1" applyBorder="1" applyAlignment="1"/>
    <xf numFmtId="0" fontId="3" fillId="0" borderId="2" xfId="1" applyFont="1" applyBorder="1" applyAlignment="1"/>
    <xf numFmtId="0" fontId="3" fillId="0" borderId="3" xfId="1" applyFont="1" applyBorder="1" applyAlignment="1">
      <alignment horizontal="right"/>
    </xf>
    <xf numFmtId="0" fontId="3" fillId="0" borderId="27" xfId="1" applyFont="1" applyBorder="1" applyAlignment="1">
      <alignment horizontal="left"/>
    </xf>
    <xf numFmtId="0" fontId="3" fillId="0" borderId="49" xfId="1" applyFont="1" applyBorder="1" applyAlignment="1">
      <alignment horizontal="left"/>
    </xf>
    <xf numFmtId="0" fontId="3" fillId="0" borderId="50" xfId="1" applyFont="1" applyBorder="1" applyAlignment="1"/>
    <xf numFmtId="0" fontId="3" fillId="0" borderId="16" xfId="1" applyFont="1" applyBorder="1"/>
    <xf numFmtId="0" fontId="3" fillId="0" borderId="0" xfId="1" applyFont="1" applyBorder="1"/>
    <xf numFmtId="0" fontId="3" fillId="0" borderId="51" xfId="1" applyFont="1" applyBorder="1"/>
    <xf numFmtId="0" fontId="3" fillId="0" borderId="17" xfId="1" applyFont="1" applyBorder="1"/>
    <xf numFmtId="0" fontId="3" fillId="0" borderId="52" xfId="1" applyFont="1" applyBorder="1"/>
    <xf numFmtId="0" fontId="3" fillId="0" borderId="18" xfId="1" applyFont="1" applyBorder="1"/>
    <xf numFmtId="0" fontId="3" fillId="0" borderId="53" xfId="1" applyFont="1" applyBorder="1"/>
    <xf numFmtId="0" fontId="3" fillId="0" borderId="20" xfId="1" applyFont="1" applyBorder="1"/>
    <xf numFmtId="0" fontId="3" fillId="0" borderId="21" xfId="1" applyFont="1" applyBorder="1"/>
    <xf numFmtId="0" fontId="3" fillId="0" borderId="22" xfId="1" applyFont="1" applyBorder="1"/>
    <xf numFmtId="0" fontId="3" fillId="0" borderId="28" xfId="1" applyFont="1" applyBorder="1"/>
    <xf numFmtId="0" fontId="3" fillId="0" borderId="54" xfId="1" applyFont="1" applyBorder="1"/>
    <xf numFmtId="0" fontId="3" fillId="0" borderId="30" xfId="1" applyFont="1" applyBorder="1"/>
    <xf numFmtId="0" fontId="3" fillId="0" borderId="31" xfId="1" applyFont="1" applyBorder="1"/>
    <xf numFmtId="0" fontId="3" fillId="0" borderId="32" xfId="1" applyFont="1" applyBorder="1"/>
    <xf numFmtId="0" fontId="3" fillId="0" borderId="27" xfId="1" applyFont="1" applyBorder="1"/>
    <xf numFmtId="0" fontId="3" fillId="0" borderId="49" xfId="1" applyFont="1" applyBorder="1"/>
    <xf numFmtId="0" fontId="3" fillId="0" borderId="55" xfId="1" applyFont="1" applyBorder="1"/>
    <xf numFmtId="0" fontId="3" fillId="0" borderId="56" xfId="1" applyFont="1" applyBorder="1"/>
    <xf numFmtId="0" fontId="3" fillId="0" borderId="57" xfId="1" applyFont="1" applyBorder="1"/>
    <xf numFmtId="0" fontId="3" fillId="0" borderId="58" xfId="1" applyFont="1" applyBorder="1"/>
    <xf numFmtId="0" fontId="3" fillId="0" borderId="50" xfId="1" applyFont="1" applyBorder="1"/>
    <xf numFmtId="0" fontId="3" fillId="0" borderId="39" xfId="1" applyFont="1" applyBorder="1"/>
    <xf numFmtId="0" fontId="3" fillId="0" borderId="37" xfId="1" applyFont="1" applyBorder="1"/>
    <xf numFmtId="0" fontId="3" fillId="0" borderId="34" xfId="1" applyFont="1" applyBorder="1"/>
    <xf numFmtId="0" fontId="3" fillId="0" borderId="36" xfId="1" applyFont="1" applyBorder="1"/>
    <xf numFmtId="0" fontId="3" fillId="0" borderId="38" xfId="1" applyFont="1" applyBorder="1"/>
    <xf numFmtId="0" fontId="3" fillId="0" borderId="42" xfId="1" applyFont="1" applyBorder="1"/>
    <xf numFmtId="0" fontId="3" fillId="0" borderId="59" xfId="1" applyFont="1" applyBorder="1"/>
    <xf numFmtId="0" fontId="3" fillId="0" borderId="60" xfId="1" applyFont="1" applyBorder="1"/>
    <xf numFmtId="0" fontId="3" fillId="0" borderId="61" xfId="1" applyFont="1" applyBorder="1"/>
    <xf numFmtId="0" fontId="3" fillId="0" borderId="62" xfId="1" applyFont="1" applyBorder="1"/>
    <xf numFmtId="0" fontId="3" fillId="0" borderId="40" xfId="1" applyFont="1" applyBorder="1"/>
    <xf numFmtId="0" fontId="3" fillId="0" borderId="5" xfId="1" applyFont="1" applyFill="1" applyBorder="1" applyAlignment="1">
      <alignment horizontal="left"/>
    </xf>
    <xf numFmtId="0" fontId="5" fillId="0" borderId="0" xfId="1" applyFont="1"/>
    <xf numFmtId="0" fontId="5" fillId="0" borderId="0" xfId="1" applyFont="1" applyFill="1"/>
    <xf numFmtId="0" fontId="3" fillId="0" borderId="69" xfId="1" applyFont="1" applyFill="1" applyBorder="1"/>
    <xf numFmtId="0" fontId="3" fillId="0" borderId="70" xfId="1" applyFont="1" applyFill="1" applyBorder="1"/>
    <xf numFmtId="0" fontId="3" fillId="0" borderId="61" xfId="1" applyFont="1" applyFill="1" applyBorder="1"/>
    <xf numFmtId="0" fontId="3" fillId="0" borderId="71" xfId="1" applyFont="1" applyFill="1" applyBorder="1"/>
    <xf numFmtId="0" fontId="3" fillId="0" borderId="62" xfId="1" applyFont="1" applyFill="1" applyBorder="1"/>
    <xf numFmtId="0" fontId="3" fillId="0" borderId="72" xfId="1" applyFont="1" applyFill="1" applyBorder="1"/>
    <xf numFmtId="0" fontId="3" fillId="0" borderId="73" xfId="1" applyFont="1" applyFill="1" applyBorder="1"/>
    <xf numFmtId="0" fontId="3" fillId="0" borderId="74" xfId="1" applyFont="1" applyFill="1" applyBorder="1"/>
    <xf numFmtId="0" fontId="3" fillId="0" borderId="75" xfId="1" applyFont="1" applyFill="1" applyBorder="1"/>
    <xf numFmtId="0" fontId="3" fillId="0" borderId="76" xfId="1" applyFont="1" applyFill="1" applyBorder="1"/>
    <xf numFmtId="0" fontId="3" fillId="0" borderId="77" xfId="1" applyFont="1" applyFill="1" applyBorder="1"/>
    <xf numFmtId="0" fontId="3" fillId="0" borderId="79" xfId="1" applyFont="1" applyFill="1" applyBorder="1"/>
    <xf numFmtId="0" fontId="3" fillId="0" borderId="81" xfId="1" applyFont="1" applyFill="1" applyBorder="1"/>
    <xf numFmtId="0" fontId="3" fillId="0" borderId="82" xfId="1" applyFont="1" applyFill="1" applyBorder="1"/>
    <xf numFmtId="0" fontId="3" fillId="0" borderId="83" xfId="1" applyFont="1" applyFill="1" applyBorder="1"/>
    <xf numFmtId="0" fontId="3" fillId="0" borderId="10" xfId="1" applyFont="1" applyFill="1" applyBorder="1"/>
    <xf numFmtId="0" fontId="3" fillId="0" borderId="84" xfId="1" applyFont="1" applyFill="1" applyBorder="1" applyAlignment="1">
      <alignment horizontal="center"/>
    </xf>
    <xf numFmtId="0" fontId="3" fillId="0" borderId="9" xfId="1" applyFont="1" applyFill="1" applyBorder="1" applyAlignment="1">
      <alignment horizontal="center"/>
    </xf>
    <xf numFmtId="0" fontId="3" fillId="0" borderId="86" xfId="1" applyFont="1" applyFill="1" applyBorder="1" applyAlignment="1">
      <alignment horizontal="center"/>
    </xf>
    <xf numFmtId="0" fontId="3" fillId="0" borderId="87" xfId="1" applyFont="1" applyFill="1" applyBorder="1" applyAlignment="1">
      <alignment horizontal="center"/>
    </xf>
    <xf numFmtId="0" fontId="3" fillId="0" borderId="4" xfId="1" applyFont="1" applyFill="1" applyBorder="1" applyAlignment="1">
      <alignment horizontal="center"/>
    </xf>
    <xf numFmtId="0" fontId="2" fillId="0" borderId="0" xfId="1" applyAlignment="1">
      <alignment vertical="center"/>
    </xf>
    <xf numFmtId="0" fontId="2" fillId="0" borderId="0" xfId="1" applyAlignment="1">
      <alignment horizontal="center" vertical="center"/>
    </xf>
    <xf numFmtId="0" fontId="9" fillId="0" borderId="0" xfId="1" applyFont="1" applyAlignment="1">
      <alignment vertical="center"/>
    </xf>
    <xf numFmtId="0" fontId="5" fillId="0" borderId="0" xfId="1" applyFont="1" applyAlignment="1">
      <alignment horizontal="center" vertical="center"/>
    </xf>
    <xf numFmtId="0" fontId="5" fillId="0" borderId="0" xfId="1" applyFont="1" applyAlignment="1">
      <alignment vertical="center"/>
    </xf>
    <xf numFmtId="0" fontId="5" fillId="0" borderId="0" xfId="1" applyFont="1" applyAlignment="1">
      <alignment horizontal="right" vertical="center"/>
    </xf>
    <xf numFmtId="0" fontId="2" fillId="0" borderId="36" xfId="1" applyFont="1" applyBorder="1" applyAlignment="1">
      <alignment horizontal="center" vertical="center" wrapText="1"/>
    </xf>
    <xf numFmtId="0" fontId="2" fillId="0" borderId="75" xfId="1" applyFont="1" applyBorder="1" applyAlignment="1">
      <alignment horizontal="center" vertical="center" wrapText="1"/>
    </xf>
    <xf numFmtId="178" fontId="2" fillId="0" borderId="107" xfId="1" applyNumberFormat="1" applyFont="1" applyBorder="1" applyAlignment="1">
      <alignment horizontal="center" vertical="center"/>
    </xf>
    <xf numFmtId="178" fontId="2" fillId="0" borderId="108" xfId="1" applyNumberFormat="1" applyFont="1" applyBorder="1" applyAlignment="1">
      <alignment horizontal="center" vertical="center"/>
    </xf>
    <xf numFmtId="0" fontId="2" fillId="0" borderId="108" xfId="1" applyFont="1" applyBorder="1" applyAlignment="1">
      <alignment vertical="center"/>
    </xf>
    <xf numFmtId="0" fontId="2" fillId="0" borderId="109" xfId="1" applyFont="1" applyBorder="1" applyAlignment="1">
      <alignment vertical="center"/>
    </xf>
    <xf numFmtId="0" fontId="2" fillId="0" borderId="110" xfId="1" applyFont="1" applyBorder="1" applyAlignment="1">
      <alignment vertical="center"/>
    </xf>
    <xf numFmtId="178" fontId="2" fillId="0" borderId="111" xfId="1" applyNumberFormat="1" applyFont="1" applyBorder="1" applyAlignment="1">
      <alignment horizontal="center" vertical="center"/>
    </xf>
    <xf numFmtId="178" fontId="2" fillId="0" borderId="54" xfId="1" applyNumberFormat="1" applyFont="1" applyBorder="1" applyAlignment="1">
      <alignment horizontal="center" vertical="center"/>
    </xf>
    <xf numFmtId="0" fontId="2" fillId="0" borderId="30" xfId="1" applyFont="1" applyBorder="1" applyAlignment="1">
      <alignment vertical="center"/>
    </xf>
    <xf numFmtId="0" fontId="2" fillId="0" borderId="31" xfId="1" applyFont="1" applyBorder="1" applyAlignment="1">
      <alignment vertical="center"/>
    </xf>
    <xf numFmtId="178" fontId="2" fillId="0" borderId="113" xfId="1" applyNumberFormat="1" applyFont="1" applyBorder="1" applyAlignment="1">
      <alignment horizontal="center" vertical="center"/>
    </xf>
    <xf numFmtId="178" fontId="2" fillId="0" borderId="114" xfId="1" applyNumberFormat="1" applyFont="1" applyBorder="1" applyAlignment="1">
      <alignment horizontal="center" vertical="center"/>
    </xf>
    <xf numFmtId="0" fontId="2" fillId="0" borderId="115" xfId="1" applyFont="1" applyBorder="1" applyAlignment="1">
      <alignment vertical="center"/>
    </xf>
    <xf numFmtId="0" fontId="2" fillId="0" borderId="116" xfId="1" applyFont="1" applyBorder="1" applyAlignment="1">
      <alignment vertical="center"/>
    </xf>
    <xf numFmtId="0" fontId="12" fillId="0" borderId="0" xfId="1" applyFont="1" applyBorder="1" applyAlignment="1">
      <alignment horizontal="right" vertical="center"/>
    </xf>
    <xf numFmtId="0" fontId="2" fillId="0" borderId="0" xfId="1" applyFont="1" applyAlignment="1">
      <alignment vertical="center"/>
    </xf>
    <xf numFmtId="0" fontId="2" fillId="0" borderId="0" xfId="1" applyFont="1" applyAlignment="1">
      <alignment horizontal="center" vertical="center"/>
    </xf>
    <xf numFmtId="0" fontId="2" fillId="0" borderId="40" xfId="1" applyFont="1" applyBorder="1" applyAlignment="1">
      <alignment horizontal="center" vertical="center"/>
    </xf>
    <xf numFmtId="0" fontId="2" fillId="0" borderId="41" xfId="1" applyFont="1" applyBorder="1" applyAlignment="1">
      <alignment vertical="center"/>
    </xf>
    <xf numFmtId="0" fontId="5" fillId="0" borderId="64" xfId="1" applyFont="1" applyBorder="1" applyAlignment="1">
      <alignment horizontal="center" vertical="center"/>
    </xf>
    <xf numFmtId="0" fontId="5" fillId="0" borderId="17" xfId="1" applyFont="1" applyBorder="1" applyAlignment="1">
      <alignment horizontal="center" vertical="center"/>
    </xf>
    <xf numFmtId="0" fontId="5" fillId="0" borderId="95" xfId="1" applyFont="1" applyBorder="1" applyAlignment="1">
      <alignment horizontal="center" vertical="center"/>
    </xf>
    <xf numFmtId="0" fontId="5" fillId="0" borderId="94" xfId="1" applyFont="1" applyBorder="1" applyAlignment="1">
      <alignment horizontal="center" vertical="center"/>
    </xf>
    <xf numFmtId="0" fontId="5" fillId="0" borderId="125" xfId="1" applyFont="1" applyBorder="1" applyAlignment="1">
      <alignment horizontal="center" vertical="center"/>
    </xf>
    <xf numFmtId="0" fontId="5" fillId="0" borderId="0" xfId="1" applyFont="1" applyBorder="1" applyAlignment="1">
      <alignment horizontal="center" vertical="center"/>
    </xf>
    <xf numFmtId="0" fontId="5" fillId="0" borderId="93" xfId="1" applyFont="1" applyBorder="1" applyAlignment="1">
      <alignment horizontal="center" vertical="center"/>
    </xf>
    <xf numFmtId="0" fontId="5" fillId="0" borderId="100" xfId="1" applyFont="1" applyBorder="1" applyAlignment="1">
      <alignment horizontal="center" vertical="center"/>
    </xf>
    <xf numFmtId="0" fontId="5" fillId="0" borderId="86" xfId="1" applyFont="1" applyBorder="1" applyAlignment="1">
      <alignment horizontal="center" vertical="center"/>
    </xf>
    <xf numFmtId="0" fontId="5" fillId="0" borderId="129" xfId="1" applyFont="1" applyBorder="1" applyAlignment="1">
      <alignment horizontal="center" vertical="center"/>
    </xf>
    <xf numFmtId="0" fontId="5" fillId="0" borderId="6" xfId="1" applyFont="1" applyBorder="1" applyAlignment="1">
      <alignment horizontal="center" vertical="center"/>
    </xf>
    <xf numFmtId="0" fontId="5" fillId="0" borderId="101" xfId="1" applyFont="1" applyBorder="1" applyAlignment="1">
      <alignment horizontal="center" vertical="center"/>
    </xf>
    <xf numFmtId="0" fontId="5" fillId="0" borderId="9" xfId="1" applyFont="1" applyBorder="1" applyAlignment="1">
      <alignment horizontal="center" vertical="center"/>
    </xf>
    <xf numFmtId="0" fontId="5" fillId="0" borderId="58" xfId="1" applyFont="1" applyBorder="1" applyAlignment="1">
      <alignment horizontal="center" vertical="center"/>
    </xf>
    <xf numFmtId="0" fontId="5" fillId="0" borderId="49" xfId="1" applyFont="1" applyBorder="1" applyAlignment="1">
      <alignment horizontal="center" vertical="center"/>
    </xf>
    <xf numFmtId="0" fontId="5" fillId="0" borderId="56" xfId="1" applyFont="1" applyBorder="1" applyAlignment="1">
      <alignment horizontal="center" vertical="center"/>
    </xf>
    <xf numFmtId="0" fontId="5" fillId="0" borderId="89" xfId="1" quotePrefix="1" applyFont="1" applyBorder="1" applyAlignment="1">
      <alignment horizontal="center" vertical="center"/>
    </xf>
    <xf numFmtId="0" fontId="5" fillId="0" borderId="36" xfId="1" applyFont="1" applyBorder="1" applyAlignment="1">
      <alignment horizontal="center" vertical="center"/>
    </xf>
    <xf numFmtId="0" fontId="5" fillId="0" borderId="40" xfId="1" applyFont="1" applyBorder="1" applyAlignment="1">
      <alignment horizontal="center" vertical="center"/>
    </xf>
    <xf numFmtId="0" fontId="5" fillId="0" borderId="89" xfId="1" applyFont="1" applyBorder="1" applyAlignment="1">
      <alignment horizontal="center" vertical="center"/>
    </xf>
    <xf numFmtId="0" fontId="5" fillId="0" borderId="37" xfId="1" applyFont="1" applyBorder="1" applyAlignment="1">
      <alignment horizontal="center" vertical="center"/>
    </xf>
    <xf numFmtId="0" fontId="5" fillId="0" borderId="90" xfId="1" applyFont="1" applyBorder="1" applyAlignment="1">
      <alignment horizontal="center" vertical="center"/>
    </xf>
    <xf numFmtId="0" fontId="5" fillId="0" borderId="41" xfId="1" applyFont="1" applyBorder="1" applyAlignment="1">
      <alignment horizontal="center" vertical="center"/>
    </xf>
    <xf numFmtId="0" fontId="5" fillId="0" borderId="36" xfId="1" applyFont="1" applyBorder="1" applyAlignment="1">
      <alignment horizontal="left" vertical="center"/>
    </xf>
    <xf numFmtId="0" fontId="5" fillId="0" borderId="37" xfId="1" quotePrefix="1" applyFont="1" applyBorder="1" applyAlignment="1">
      <alignment horizontal="center" vertical="center"/>
    </xf>
    <xf numFmtId="0" fontId="2" fillId="0" borderId="109" xfId="1" applyFont="1" applyFill="1" applyBorder="1" applyAlignment="1">
      <alignment vertical="center"/>
    </xf>
    <xf numFmtId="0" fontId="2" fillId="0" borderId="110" xfId="1" applyFont="1" applyFill="1" applyBorder="1" applyAlignment="1">
      <alignment vertical="center"/>
    </xf>
    <xf numFmtId="0" fontId="2" fillId="0" borderId="30" xfId="1" applyFont="1" applyFill="1" applyBorder="1" applyAlignment="1">
      <alignment vertical="center"/>
    </xf>
    <xf numFmtId="0" fontId="2" fillId="0" borderId="31" xfId="1" applyFont="1" applyFill="1" applyBorder="1" applyAlignment="1">
      <alignment vertical="center"/>
    </xf>
    <xf numFmtId="0" fontId="2" fillId="0" borderId="115" xfId="1" applyFont="1" applyFill="1" applyBorder="1" applyAlignment="1">
      <alignment vertical="center"/>
    </xf>
    <xf numFmtId="0" fontId="16" fillId="2" borderId="0" xfId="0" applyFont="1" applyFill="1" applyAlignment="1">
      <alignment horizontal="right" vertical="center"/>
    </xf>
    <xf numFmtId="0" fontId="6" fillId="0" borderId="0" xfId="1" applyFont="1" applyAlignment="1">
      <alignment horizontal="right" vertical="center"/>
    </xf>
    <xf numFmtId="0" fontId="2" fillId="0" borderId="114" xfId="1" applyFont="1" applyBorder="1" applyAlignment="1">
      <alignment vertical="center"/>
    </xf>
    <xf numFmtId="0" fontId="2" fillId="0" borderId="36" xfId="1" applyFont="1" applyBorder="1" applyAlignment="1">
      <alignment horizontal="center" vertical="center"/>
    </xf>
    <xf numFmtId="0" fontId="5" fillId="0" borderId="0" xfId="1" applyFont="1" applyAlignment="1">
      <alignment horizontal="center" vertical="center"/>
    </xf>
    <xf numFmtId="0" fontId="17" fillId="0" borderId="40" xfId="1" applyFont="1" applyBorder="1" applyAlignment="1">
      <alignment horizontal="center" vertical="center" shrinkToFit="1"/>
    </xf>
    <xf numFmtId="0" fontId="2" fillId="0" borderId="113" xfId="1" applyFont="1" applyFill="1" applyBorder="1" applyAlignment="1">
      <alignment vertical="center"/>
    </xf>
    <xf numFmtId="0" fontId="2" fillId="0" borderId="116" xfId="1" applyFont="1" applyFill="1" applyBorder="1" applyAlignment="1">
      <alignment vertical="center"/>
    </xf>
    <xf numFmtId="0" fontId="18" fillId="0" borderId="0" xfId="6" applyFont="1" applyAlignment="1">
      <alignment vertical="top"/>
    </xf>
    <xf numFmtId="0" fontId="18" fillId="3" borderId="0" xfId="6" applyFont="1" applyFill="1" applyAlignment="1">
      <alignment vertical="top"/>
    </xf>
    <xf numFmtId="0" fontId="18" fillId="0" borderId="0" xfId="6" applyFont="1" applyAlignment="1">
      <alignment vertical="top" wrapText="1"/>
    </xf>
    <xf numFmtId="0" fontId="18" fillId="3" borderId="0" xfId="6" applyFont="1" applyFill="1" applyAlignment="1">
      <alignment vertical="top" wrapText="1"/>
    </xf>
    <xf numFmtId="0" fontId="18" fillId="3" borderId="40" xfId="6" applyFont="1" applyFill="1" applyBorder="1" applyAlignment="1">
      <alignment vertical="top" wrapText="1"/>
    </xf>
    <xf numFmtId="0" fontId="18" fillId="3" borderId="68" xfId="6" applyFont="1" applyFill="1" applyBorder="1" applyAlignment="1">
      <alignment vertical="top"/>
    </xf>
    <xf numFmtId="0" fontId="18" fillId="3" borderId="67" xfId="6" applyFont="1" applyFill="1" applyBorder="1" applyAlignment="1">
      <alignment vertical="top"/>
    </xf>
    <xf numFmtId="0" fontId="18" fillId="0" borderId="0" xfId="6" applyFont="1" applyAlignment="1"/>
    <xf numFmtId="0" fontId="18" fillId="5" borderId="0" xfId="6" applyFont="1" applyFill="1" applyAlignment="1"/>
    <xf numFmtId="0" fontId="18" fillId="3" borderId="0" xfId="6" applyFont="1" applyFill="1" applyAlignment="1"/>
    <xf numFmtId="0" fontId="18" fillId="3" borderId="219" xfId="6" applyFont="1" applyFill="1" applyBorder="1" applyAlignment="1"/>
    <xf numFmtId="0" fontId="19" fillId="0" borderId="0" xfId="6" applyFont="1" applyAlignment="1"/>
    <xf numFmtId="0" fontId="19" fillId="5" borderId="0" xfId="6" applyFont="1" applyFill="1" applyAlignment="1"/>
    <xf numFmtId="0" fontId="19" fillId="3" borderId="0" xfId="6" applyFont="1" applyFill="1" applyAlignment="1"/>
    <xf numFmtId="0" fontId="19" fillId="3" borderId="219" xfId="6" applyFont="1" applyFill="1" applyBorder="1" applyAlignment="1"/>
    <xf numFmtId="0" fontId="19" fillId="0" borderId="0" xfId="6" applyFont="1" applyAlignment="1">
      <alignment wrapText="1"/>
    </xf>
    <xf numFmtId="0" fontId="18" fillId="5" borderId="0" xfId="6" applyFont="1" applyFill="1" applyAlignment="1">
      <alignment vertical="top"/>
    </xf>
    <xf numFmtId="0" fontId="18" fillId="3" borderId="219" xfId="6" applyFont="1" applyFill="1" applyBorder="1" applyAlignment="1">
      <alignment vertical="top"/>
    </xf>
    <xf numFmtId="0" fontId="18" fillId="0" borderId="0" xfId="6" applyFont="1" applyAlignment="1">
      <alignment horizontal="left" vertical="top" wrapText="1"/>
    </xf>
    <xf numFmtId="0" fontId="18" fillId="0" borderId="0" xfId="6" applyFont="1" applyAlignment="1" applyProtection="1">
      <protection locked="0"/>
    </xf>
    <xf numFmtId="0" fontId="18" fillId="0" borderId="0" xfId="6" applyFont="1" applyBorder="1" applyAlignment="1" applyProtection="1">
      <protection locked="0"/>
    </xf>
    <xf numFmtId="0" fontId="18" fillId="0" borderId="0" xfId="6" applyFont="1" applyBorder="1" applyAlignment="1"/>
    <xf numFmtId="0" fontId="10" fillId="3" borderId="40" xfId="6" applyFont="1" applyFill="1" applyBorder="1" applyAlignment="1">
      <alignment vertical="top" wrapText="1"/>
    </xf>
    <xf numFmtId="0" fontId="18" fillId="0" borderId="0" xfId="6" applyFont="1" applyBorder="1" applyAlignment="1" applyProtection="1">
      <alignment horizontal="left" vertical="top" wrapText="1"/>
      <protection locked="0"/>
    </xf>
    <xf numFmtId="0" fontId="18" fillId="0" borderId="0" xfId="6" applyFont="1" applyBorder="1" applyAlignment="1">
      <alignment horizontal="left" vertical="top"/>
    </xf>
    <xf numFmtId="0" fontId="20" fillId="0" borderId="0" xfId="6" applyFont="1" applyAlignment="1">
      <alignment horizontal="center"/>
    </xf>
    <xf numFmtId="0" fontId="21" fillId="0" borderId="0" xfId="6" applyFont="1" applyAlignment="1">
      <alignment vertical="top"/>
    </xf>
    <xf numFmtId="0" fontId="21" fillId="3" borderId="0" xfId="6" applyFont="1" applyFill="1" applyAlignment="1">
      <alignment vertical="top"/>
    </xf>
    <xf numFmtId="0" fontId="21" fillId="3" borderId="219" xfId="6" applyFont="1" applyFill="1" applyBorder="1" applyAlignment="1">
      <alignment vertical="top"/>
    </xf>
    <xf numFmtId="0" fontId="3" fillId="0" borderId="5" xfId="1" applyFont="1" applyFill="1" applyBorder="1" applyAlignment="1"/>
    <xf numFmtId="0" fontId="2" fillId="0" borderId="76" xfId="1" applyFont="1" applyBorder="1" applyAlignment="1">
      <alignment horizontal="center" vertical="center" wrapText="1"/>
    </xf>
    <xf numFmtId="0" fontId="5" fillId="0" borderId="0" xfId="1" applyFont="1" applyAlignment="1">
      <alignment horizontal="left" vertical="center"/>
    </xf>
    <xf numFmtId="38" fontId="0" fillId="0" borderId="0" xfId="2" applyFont="1" applyFill="1" applyBorder="1" applyAlignment="1">
      <alignment horizontal="center" vertical="center"/>
    </xf>
    <xf numFmtId="0" fontId="2" fillId="0" borderId="0" xfId="1" applyFill="1" applyAlignment="1">
      <alignment vertical="center"/>
    </xf>
    <xf numFmtId="0" fontId="3" fillId="0" borderId="236" xfId="1" applyFont="1" applyFill="1" applyBorder="1" applyAlignment="1">
      <alignment horizontal="center"/>
    </xf>
    <xf numFmtId="0" fontId="14" fillId="0" borderId="0" xfId="0" applyFont="1" applyBorder="1" applyAlignment="1">
      <alignment horizontal="center" vertical="center"/>
    </xf>
    <xf numFmtId="0" fontId="14" fillId="0" borderId="40" xfId="0" applyFont="1" applyBorder="1" applyAlignment="1">
      <alignment horizontal="center" vertical="center"/>
    </xf>
    <xf numFmtId="0" fontId="14" fillId="6" borderId="40" xfId="0" quotePrefix="1" applyFont="1" applyFill="1" applyBorder="1" applyAlignment="1">
      <alignment horizontal="center" vertical="center"/>
    </xf>
    <xf numFmtId="0" fontId="14" fillId="0" borderId="0" xfId="0" applyFont="1" applyAlignment="1">
      <alignment horizontal="center" vertical="center"/>
    </xf>
    <xf numFmtId="14" fontId="23" fillId="0" borderId="0" xfId="0" applyNumberFormat="1" applyFont="1" applyBorder="1" applyAlignment="1">
      <alignment vertical="center"/>
    </xf>
    <xf numFmtId="38" fontId="14" fillId="0" borderId="0" xfId="2" applyFont="1" applyBorder="1" applyAlignment="1">
      <alignment horizontal="center" vertical="center"/>
    </xf>
    <xf numFmtId="0" fontId="24" fillId="0" borderId="0" xfId="0" applyFont="1" applyBorder="1" applyAlignment="1">
      <alignment horizontal="right" vertical="center"/>
    </xf>
    <xf numFmtId="0" fontId="24" fillId="0" borderId="0" xfId="0" applyFont="1" applyBorder="1" applyAlignment="1">
      <alignment vertical="center"/>
    </xf>
    <xf numFmtId="0" fontId="14" fillId="0" borderId="0" xfId="0" applyFont="1" applyAlignment="1">
      <alignment vertical="center"/>
    </xf>
    <xf numFmtId="0" fontId="13" fillId="0" borderId="0" xfId="0" applyFont="1" applyAlignment="1">
      <alignment vertical="center"/>
    </xf>
    <xf numFmtId="0" fontId="14" fillId="0" borderId="119" xfId="0" applyFont="1" applyBorder="1" applyAlignment="1">
      <alignment vertical="center"/>
    </xf>
    <xf numFmtId="0" fontId="14" fillId="0" borderId="124" xfId="0" applyFont="1" applyBorder="1" applyAlignment="1">
      <alignment vertical="center"/>
    </xf>
    <xf numFmtId="0" fontId="14" fillId="0" borderId="120" xfId="0" applyFont="1" applyBorder="1" applyAlignment="1">
      <alignment horizontal="centerContinuous" vertical="center"/>
    </xf>
    <xf numFmtId="0" fontId="14" fillId="0" borderId="121" xfId="0" applyFont="1" applyBorder="1" applyAlignment="1">
      <alignment horizontal="centerContinuous" vertical="center"/>
    </xf>
    <xf numFmtId="0" fontId="14" fillId="0" borderId="122" xfId="0" applyFont="1" applyBorder="1" applyAlignment="1">
      <alignment horizontal="centerContinuous" vertical="center"/>
    </xf>
    <xf numFmtId="0" fontId="14" fillId="0" borderId="128" xfId="0" applyFont="1" applyBorder="1" applyAlignment="1">
      <alignment vertical="center"/>
    </xf>
    <xf numFmtId="0" fontId="14" fillId="0" borderId="99" xfId="0" applyFont="1" applyBorder="1" applyAlignment="1">
      <alignment horizontal="center" vertical="center"/>
    </xf>
    <xf numFmtId="0" fontId="14" fillId="0" borderId="76" xfId="0" applyFont="1" applyBorder="1" applyAlignment="1">
      <alignment horizontal="center" vertical="center"/>
    </xf>
    <xf numFmtId="0" fontId="14" fillId="7" borderId="99" xfId="0" applyFont="1" applyFill="1" applyBorder="1" applyAlignment="1">
      <alignment horizontal="center" vertical="center"/>
    </xf>
    <xf numFmtId="0" fontId="14" fillId="9" borderId="143" xfId="0" applyFont="1" applyFill="1" applyBorder="1" applyAlignment="1">
      <alignment horizontal="center" vertical="center"/>
    </xf>
    <xf numFmtId="0" fontId="14" fillId="8" borderId="105" xfId="0" applyFont="1" applyFill="1" applyBorder="1" applyAlignment="1">
      <alignment horizontal="center" vertical="center"/>
    </xf>
    <xf numFmtId="0" fontId="14" fillId="0" borderId="105" xfId="0" applyFont="1" applyBorder="1" applyAlignment="1">
      <alignment horizontal="center" vertical="center"/>
    </xf>
    <xf numFmtId="0" fontId="14" fillId="7" borderId="9" xfId="0" applyFont="1" applyFill="1" applyBorder="1" applyAlignment="1">
      <alignment horizontal="center" vertical="center"/>
    </xf>
    <xf numFmtId="0" fontId="14" fillId="7" borderId="86" xfId="0" applyFont="1" applyFill="1" applyBorder="1" applyAlignment="1">
      <alignment horizontal="center" vertical="center"/>
    </xf>
    <xf numFmtId="0" fontId="14" fillId="9" borderId="86" xfId="0" applyFont="1" applyFill="1" applyBorder="1" applyAlignment="1">
      <alignment horizontal="center" vertical="center"/>
    </xf>
    <xf numFmtId="0" fontId="14" fillId="8" borderId="86" xfId="0" applyFont="1" applyFill="1" applyBorder="1" applyAlignment="1">
      <alignment horizontal="center" vertical="center"/>
    </xf>
    <xf numFmtId="0" fontId="14" fillId="8" borderId="101" xfId="0" applyFont="1" applyFill="1" applyBorder="1" applyAlignment="1">
      <alignment horizontal="center" vertical="center"/>
    </xf>
    <xf numFmtId="0" fontId="14" fillId="0" borderId="100" xfId="0" applyFont="1" applyBorder="1" applyAlignment="1">
      <alignment horizontal="center" vertical="center"/>
    </xf>
    <xf numFmtId="0" fontId="14" fillId="0" borderId="86" xfId="0" applyFont="1" applyBorder="1" applyAlignment="1">
      <alignment horizontal="center" vertical="center"/>
    </xf>
    <xf numFmtId="0" fontId="14" fillId="0" borderId="101" xfId="0" applyFont="1" applyBorder="1" applyAlignment="1">
      <alignment horizontal="center" vertical="center"/>
    </xf>
    <xf numFmtId="0" fontId="14" fillId="7" borderId="100" xfId="0" applyFont="1" applyFill="1" applyBorder="1" applyAlignment="1">
      <alignment horizontal="center" vertical="center"/>
    </xf>
    <xf numFmtId="0" fontId="14" fillId="0" borderId="85" xfId="0" applyFont="1" applyBorder="1" applyAlignment="1">
      <alignment horizontal="center" vertical="center"/>
    </xf>
    <xf numFmtId="0" fontId="14" fillId="8" borderId="85" xfId="0" applyFont="1" applyFill="1" applyBorder="1" applyAlignment="1">
      <alignment horizontal="center" vertical="center"/>
    </xf>
    <xf numFmtId="0" fontId="14" fillId="0" borderId="131" xfId="0" applyFont="1" applyBorder="1" applyAlignment="1">
      <alignment vertical="center"/>
    </xf>
    <xf numFmtId="0" fontId="14" fillId="0" borderId="132" xfId="0" applyFont="1" applyBorder="1" applyAlignment="1">
      <alignment horizontal="center" vertical="center"/>
    </xf>
    <xf numFmtId="0" fontId="14" fillId="0" borderId="15" xfId="0" applyFont="1" applyBorder="1" applyAlignment="1">
      <alignment horizontal="center" vertical="center"/>
    </xf>
    <xf numFmtId="0" fontId="14" fillId="0" borderId="133" xfId="0" applyFont="1" applyBorder="1" applyAlignment="1">
      <alignment horizontal="center" vertical="center"/>
    </xf>
    <xf numFmtId="0" fontId="14" fillId="0" borderId="15" xfId="0" applyFont="1" applyFill="1" applyBorder="1" applyAlignment="1">
      <alignment horizontal="center" vertical="center"/>
    </xf>
    <xf numFmtId="0" fontId="14" fillId="0" borderId="133" xfId="0" applyFont="1" applyFill="1" applyBorder="1" applyAlignment="1">
      <alignment horizontal="center" vertical="center"/>
    </xf>
    <xf numFmtId="0" fontId="14" fillId="0" borderId="132" xfId="0" applyFont="1" applyFill="1" applyBorder="1" applyAlignment="1">
      <alignment horizontal="center" vertical="center"/>
    </xf>
    <xf numFmtId="0" fontId="13" fillId="0" borderId="227" xfId="0" applyFont="1" applyBorder="1" applyAlignment="1">
      <alignment vertical="center" shrinkToFit="1"/>
    </xf>
    <xf numFmtId="0" fontId="14" fillId="6" borderId="134" xfId="0" applyFont="1" applyFill="1" applyBorder="1" applyAlignment="1">
      <alignment horizontal="center" vertical="center"/>
    </xf>
    <xf numFmtId="177" fontId="14" fillId="6" borderId="90" xfId="0" applyNumberFormat="1" applyFont="1" applyFill="1" applyBorder="1" applyAlignment="1">
      <alignment vertical="center"/>
    </xf>
    <xf numFmtId="177" fontId="14" fillId="6" borderId="36" xfId="0" applyNumberFormat="1" applyFont="1" applyFill="1" applyBorder="1" applyAlignment="1">
      <alignment vertical="center"/>
    </xf>
    <xf numFmtId="0" fontId="14" fillId="6" borderId="40" xfId="0" applyFont="1" applyFill="1" applyBorder="1" applyAlignment="1">
      <alignment horizontal="center" vertical="center"/>
    </xf>
    <xf numFmtId="177" fontId="14" fillId="6" borderId="90" xfId="0" applyNumberFormat="1" applyFont="1" applyFill="1" applyBorder="1" applyAlignment="1">
      <alignment horizontal="center" vertical="center"/>
    </xf>
    <xf numFmtId="177" fontId="14" fillId="6" borderId="37" xfId="0" applyNumberFormat="1" applyFont="1" applyFill="1" applyBorder="1" applyAlignment="1">
      <alignment horizontal="center" vertical="center"/>
    </xf>
    <xf numFmtId="177" fontId="14" fillId="0" borderId="89" xfId="0" applyNumberFormat="1" applyFont="1" applyBorder="1" applyAlignment="1">
      <alignment horizontal="center" vertical="center"/>
    </xf>
    <xf numFmtId="177" fontId="14" fillId="0" borderId="90" xfId="0" applyNumberFormat="1" applyFont="1" applyBorder="1" applyAlignment="1">
      <alignment vertical="center"/>
    </xf>
    <xf numFmtId="177" fontId="14" fillId="0" borderId="89" xfId="0" applyNumberFormat="1" applyFont="1" applyBorder="1" applyAlignment="1">
      <alignment vertical="center"/>
    </xf>
    <xf numFmtId="177" fontId="14" fillId="7" borderId="36" xfId="0" applyNumberFormat="1" applyFont="1" applyFill="1" applyBorder="1" applyAlignment="1">
      <alignment vertical="center"/>
    </xf>
    <xf numFmtId="177" fontId="14" fillId="9" borderId="36" xfId="0" applyNumberFormat="1" applyFont="1" applyFill="1" applyBorder="1" applyAlignment="1">
      <alignment vertical="center"/>
    </xf>
    <xf numFmtId="177" fontId="14" fillId="8" borderId="40" xfId="0" applyNumberFormat="1" applyFont="1" applyFill="1" applyBorder="1" applyAlignment="1">
      <alignment vertical="center"/>
    </xf>
    <xf numFmtId="177" fontId="14" fillId="8" borderId="89" xfId="0" applyNumberFormat="1" applyFont="1" applyFill="1" applyBorder="1" applyAlignment="1">
      <alignment vertical="center"/>
    </xf>
    <xf numFmtId="179" fontId="14" fillId="6" borderId="90" xfId="0" applyNumberFormat="1" applyFont="1" applyFill="1" applyBorder="1" applyAlignment="1">
      <alignment vertical="center"/>
    </xf>
    <xf numFmtId="179" fontId="14" fillId="6" borderId="36" xfId="0" applyNumberFormat="1" applyFont="1" applyFill="1" applyBorder="1" applyAlignment="1">
      <alignment vertical="center"/>
    </xf>
    <xf numFmtId="179" fontId="14" fillId="0" borderId="40" xfId="0" applyNumberFormat="1" applyFont="1" applyBorder="1" applyAlignment="1">
      <alignment vertical="center"/>
    </xf>
    <xf numFmtId="179" fontId="14" fillId="0" borderId="89" xfId="0" applyNumberFormat="1" applyFont="1" applyBorder="1" applyAlignment="1">
      <alignment vertical="center"/>
    </xf>
    <xf numFmtId="179" fontId="14" fillId="7" borderId="36" xfId="0" applyNumberFormat="1" applyFont="1" applyFill="1" applyBorder="1" applyAlignment="1">
      <alignment vertical="center"/>
    </xf>
    <xf numFmtId="179" fontId="14" fillId="9" borderId="36" xfId="0" applyNumberFormat="1" applyFont="1" applyFill="1" applyBorder="1" applyAlignment="1">
      <alignment vertical="center"/>
    </xf>
    <xf numFmtId="179" fontId="14" fillId="8" borderId="40" xfId="0" applyNumberFormat="1" applyFont="1" applyFill="1" applyBorder="1" applyAlignment="1">
      <alignment vertical="center"/>
    </xf>
    <xf numFmtId="179" fontId="14" fillId="8" borderId="89" xfId="0" applyNumberFormat="1" applyFont="1" applyFill="1" applyBorder="1" applyAlignment="1">
      <alignment vertical="center"/>
    </xf>
    <xf numFmtId="180" fontId="14" fillId="6" borderId="90" xfId="0" applyNumberFormat="1" applyFont="1" applyFill="1" applyBorder="1" applyAlignment="1">
      <alignment vertical="center"/>
    </xf>
    <xf numFmtId="180" fontId="14" fillId="6" borderId="40" xfId="0" applyNumberFormat="1" applyFont="1" applyFill="1" applyBorder="1" applyAlignment="1">
      <alignment vertical="center"/>
    </xf>
    <xf numFmtId="180" fontId="14" fillId="0" borderId="40" xfId="0" applyNumberFormat="1" applyFont="1" applyBorder="1" applyAlignment="1">
      <alignment vertical="center"/>
    </xf>
    <xf numFmtId="180" fontId="14" fillId="0" borderId="89" xfId="0" applyNumberFormat="1" applyFont="1" applyBorder="1" applyAlignment="1">
      <alignment vertical="center"/>
    </xf>
    <xf numFmtId="180" fontId="14" fillId="7" borderId="36" xfId="0" applyNumberFormat="1" applyFont="1" applyFill="1" applyBorder="1" applyAlignment="1">
      <alignment vertical="center"/>
    </xf>
    <xf numFmtId="180" fontId="14" fillId="9" borderId="36" xfId="0" applyNumberFormat="1" applyFont="1" applyFill="1" applyBorder="1" applyAlignment="1">
      <alignment vertical="center"/>
    </xf>
    <xf numFmtId="180" fontId="14" fillId="8" borderId="40" xfId="0" applyNumberFormat="1" applyFont="1" applyFill="1" applyBorder="1" applyAlignment="1">
      <alignment vertical="center"/>
    </xf>
    <xf numFmtId="180" fontId="14" fillId="8" borderId="89" xfId="0" applyNumberFormat="1" applyFont="1" applyFill="1" applyBorder="1" applyAlignment="1">
      <alignment vertical="center"/>
    </xf>
    <xf numFmtId="177" fontId="14" fillId="6" borderId="40" xfId="0" applyNumberFormat="1" applyFont="1" applyFill="1" applyBorder="1" applyAlignment="1">
      <alignment vertical="center"/>
    </xf>
    <xf numFmtId="177" fontId="14" fillId="0" borderId="40" xfId="0" applyNumberFormat="1" applyFont="1" applyBorder="1" applyAlignment="1">
      <alignment vertical="center"/>
    </xf>
    <xf numFmtId="0" fontId="13" fillId="0" borderId="225" xfId="0" applyFont="1" applyBorder="1" applyAlignment="1">
      <alignment vertical="center" shrinkToFit="1"/>
    </xf>
    <xf numFmtId="0" fontId="13" fillId="0" borderId="225" xfId="0" applyFont="1" applyBorder="1" applyAlignment="1">
      <alignment vertical="center"/>
    </xf>
    <xf numFmtId="0" fontId="14" fillId="0" borderId="135" xfId="0" applyFont="1" applyBorder="1" applyAlignment="1">
      <alignment vertical="center"/>
    </xf>
    <xf numFmtId="0" fontId="14" fillId="4" borderId="99" xfId="0" applyFont="1" applyFill="1" applyBorder="1" applyAlignment="1">
      <alignment horizontal="center" vertical="center"/>
    </xf>
    <xf numFmtId="0" fontId="14" fillId="4" borderId="75" xfId="0" applyFont="1" applyFill="1" applyBorder="1" applyAlignment="1">
      <alignment horizontal="center" vertical="center"/>
    </xf>
    <xf numFmtId="177" fontId="14" fillId="4" borderId="99" xfId="0" applyNumberFormat="1" applyFont="1" applyFill="1" applyBorder="1" applyAlignment="1">
      <alignment horizontal="center" vertical="center"/>
    </xf>
    <xf numFmtId="177" fontId="14" fillId="4" borderId="143" xfId="0" applyNumberFormat="1" applyFont="1" applyFill="1" applyBorder="1" applyAlignment="1">
      <alignment horizontal="center" vertical="center"/>
    </xf>
    <xf numFmtId="177" fontId="14" fillId="4" borderId="105" xfId="0" applyNumberFormat="1" applyFont="1" applyFill="1" applyBorder="1" applyAlignment="1">
      <alignment horizontal="center" vertical="center"/>
    </xf>
    <xf numFmtId="177" fontId="14" fillId="0" borderId="99" xfId="0" applyNumberFormat="1" applyFont="1" applyBorder="1" applyAlignment="1">
      <alignment vertical="center"/>
    </xf>
    <xf numFmtId="177" fontId="14" fillId="0" borderId="105" xfId="0" applyNumberFormat="1" applyFont="1" applyBorder="1" applyAlignment="1">
      <alignment vertical="center"/>
    </xf>
    <xf numFmtId="177" fontId="14" fillId="7" borderId="75" xfId="0" applyNumberFormat="1" applyFont="1" applyFill="1" applyBorder="1" applyAlignment="1">
      <alignment vertical="center"/>
    </xf>
    <xf numFmtId="177" fontId="14" fillId="9" borderId="75" xfId="0" applyNumberFormat="1" applyFont="1" applyFill="1" applyBorder="1" applyAlignment="1">
      <alignment vertical="center"/>
    </xf>
    <xf numFmtId="177" fontId="14" fillId="8" borderId="76" xfId="0" applyNumberFormat="1" applyFont="1" applyFill="1" applyBorder="1" applyAlignment="1">
      <alignment vertical="center"/>
    </xf>
    <xf numFmtId="177" fontId="14" fillId="8" borderId="105" xfId="0" applyNumberFormat="1" applyFont="1" applyFill="1" applyBorder="1" applyAlignment="1">
      <alignment vertical="center"/>
    </xf>
    <xf numFmtId="179" fontId="14" fillId="0" borderId="76" xfId="0" applyNumberFormat="1" applyFont="1" applyBorder="1" applyAlignment="1">
      <alignment vertical="center"/>
    </xf>
    <xf numFmtId="179" fontId="14" fillId="0" borderId="105" xfId="0" applyNumberFormat="1" applyFont="1" applyBorder="1" applyAlignment="1">
      <alignment vertical="center"/>
    </xf>
    <xf numFmtId="2" fontId="14" fillId="7" borderId="99" xfId="0" applyNumberFormat="1" applyFont="1" applyFill="1" applyBorder="1" applyAlignment="1">
      <alignment vertical="center"/>
    </xf>
    <xf numFmtId="2" fontId="14" fillId="7" borderId="75" xfId="0" applyNumberFormat="1" applyFont="1" applyFill="1" applyBorder="1" applyAlignment="1">
      <alignment vertical="center"/>
    </xf>
    <xf numFmtId="2" fontId="14" fillId="9" borderId="75" xfId="0" applyNumberFormat="1" applyFont="1" applyFill="1" applyBorder="1" applyAlignment="1">
      <alignment vertical="center"/>
    </xf>
    <xf numFmtId="2" fontId="14" fillId="8" borderId="76" xfId="0" applyNumberFormat="1" applyFont="1" applyFill="1" applyBorder="1" applyAlignment="1">
      <alignment vertical="center"/>
    </xf>
    <xf numFmtId="2" fontId="14" fillId="8" borderId="105" xfId="0" applyNumberFormat="1" applyFont="1" applyFill="1" applyBorder="1" applyAlignment="1">
      <alignment vertical="center"/>
    </xf>
    <xf numFmtId="180" fontId="14" fillId="4" borderId="99" xfId="0" applyNumberFormat="1" applyFont="1" applyFill="1" applyBorder="1" applyAlignment="1">
      <alignment horizontal="center" vertical="center"/>
    </xf>
    <xf numFmtId="180" fontId="14" fillId="4" borderId="76" xfId="0" applyNumberFormat="1" applyFont="1" applyFill="1" applyBorder="1" applyAlignment="1">
      <alignment horizontal="center" vertical="center"/>
    </xf>
    <xf numFmtId="180" fontId="14" fillId="0" borderId="76" xfId="0" applyNumberFormat="1" applyFont="1" applyBorder="1" applyAlignment="1">
      <alignment vertical="center"/>
    </xf>
    <xf numFmtId="180" fontId="14" fillId="0" borderId="105" xfId="0" applyNumberFormat="1" applyFont="1" applyBorder="1" applyAlignment="1">
      <alignment vertical="center"/>
    </xf>
    <xf numFmtId="180" fontId="14" fillId="7" borderId="99" xfId="0" applyNumberFormat="1" applyFont="1" applyFill="1" applyBorder="1" applyAlignment="1">
      <alignment vertical="center"/>
    </xf>
    <xf numFmtId="180" fontId="14" fillId="7" borderId="75" xfId="0" applyNumberFormat="1" applyFont="1" applyFill="1" applyBorder="1" applyAlignment="1">
      <alignment vertical="center"/>
    </xf>
    <xf numFmtId="180" fontId="14" fillId="9" borderId="75" xfId="0" applyNumberFormat="1" applyFont="1" applyFill="1" applyBorder="1" applyAlignment="1">
      <alignment vertical="center"/>
    </xf>
    <xf numFmtId="180" fontId="14" fillId="8" borderId="76" xfId="0" applyNumberFormat="1" applyFont="1" applyFill="1" applyBorder="1" applyAlignment="1">
      <alignment vertical="center"/>
    </xf>
    <xf numFmtId="180" fontId="14" fillId="8" borderId="105" xfId="0" applyNumberFormat="1" applyFont="1" applyFill="1" applyBorder="1" applyAlignment="1">
      <alignment vertical="center"/>
    </xf>
    <xf numFmtId="177" fontId="14" fillId="4" borderId="75" xfId="0" applyNumberFormat="1" applyFont="1" applyFill="1" applyBorder="1" applyAlignment="1">
      <alignment horizontal="center" vertical="center"/>
    </xf>
    <xf numFmtId="177" fontId="14" fillId="0" borderId="76" xfId="0" applyNumberFormat="1" applyFont="1" applyBorder="1" applyAlignment="1">
      <alignment vertical="center"/>
    </xf>
    <xf numFmtId="177" fontId="14" fillId="7" borderId="99" xfId="0" applyNumberFormat="1" applyFont="1" applyFill="1" applyBorder="1" applyAlignment="1">
      <alignment vertical="center"/>
    </xf>
    <xf numFmtId="0" fontId="14" fillId="7" borderId="136" xfId="0" applyFont="1" applyFill="1" applyBorder="1" applyAlignment="1">
      <alignment vertical="center"/>
    </xf>
    <xf numFmtId="0" fontId="14" fillId="7" borderId="137" xfId="0" applyFont="1" applyFill="1" applyBorder="1" applyAlignment="1">
      <alignment horizontal="center" vertical="center"/>
    </xf>
    <xf numFmtId="0" fontId="14" fillId="7" borderId="49" xfId="0" applyFont="1" applyFill="1" applyBorder="1" applyAlignment="1">
      <alignment horizontal="center" vertical="center"/>
    </xf>
    <xf numFmtId="0" fontId="14" fillId="0" borderId="137" xfId="0" applyFont="1" applyBorder="1" applyAlignment="1">
      <alignment horizontal="center" vertical="center"/>
    </xf>
    <xf numFmtId="0" fontId="14" fillId="0" borderId="138" xfId="0" applyFont="1" applyBorder="1" applyAlignment="1">
      <alignment horizontal="center" vertical="center"/>
    </xf>
    <xf numFmtId="179" fontId="14" fillId="0" borderId="132" xfId="0" applyNumberFormat="1" applyFont="1" applyFill="1" applyBorder="1" applyAlignment="1">
      <alignment horizontal="center" vertical="center"/>
    </xf>
    <xf numFmtId="179" fontId="14" fillId="0" borderId="15" xfId="0" applyNumberFormat="1" applyFont="1" applyFill="1" applyBorder="1" applyAlignment="1">
      <alignment horizontal="center" vertical="center"/>
    </xf>
    <xf numFmtId="177" fontId="14" fillId="0" borderId="15" xfId="0" applyNumberFormat="1" applyFont="1" applyFill="1" applyBorder="1" applyAlignment="1">
      <alignment horizontal="center" vertical="center"/>
    </xf>
    <xf numFmtId="177" fontId="14" fillId="0" borderId="133" xfId="0" applyNumberFormat="1" applyFont="1" applyFill="1" applyBorder="1" applyAlignment="1">
      <alignment horizontal="center" vertical="center"/>
    </xf>
    <xf numFmtId="180" fontId="14" fillId="0" borderId="132" xfId="0" applyNumberFormat="1" applyFont="1" applyBorder="1" applyAlignment="1">
      <alignment horizontal="center" vertical="center"/>
    </xf>
    <xf numFmtId="180" fontId="14" fillId="0" borderId="15" xfId="0" applyNumberFormat="1" applyFont="1" applyBorder="1" applyAlignment="1">
      <alignment horizontal="center" vertical="center"/>
    </xf>
    <xf numFmtId="180" fontId="14" fillId="0" borderId="132" xfId="0" applyNumberFormat="1" applyFont="1" applyFill="1" applyBorder="1" applyAlignment="1">
      <alignment horizontal="center" vertical="center"/>
    </xf>
    <xf numFmtId="180" fontId="14" fillId="0" borderId="15" xfId="0" applyNumberFormat="1" applyFont="1" applyFill="1" applyBorder="1" applyAlignment="1">
      <alignment horizontal="center" vertical="center"/>
    </xf>
    <xf numFmtId="180" fontId="14" fillId="0" borderId="133" xfId="0" applyNumberFormat="1" applyFont="1" applyFill="1" applyBorder="1" applyAlignment="1">
      <alignment horizontal="center" vertical="center"/>
    </xf>
    <xf numFmtId="177" fontId="14" fillId="0" borderId="132" xfId="0" applyNumberFormat="1" applyFont="1" applyFill="1" applyBorder="1" applyAlignment="1">
      <alignment horizontal="center" vertical="center"/>
    </xf>
    <xf numFmtId="0" fontId="14" fillId="4" borderId="90" xfId="0" applyFont="1" applyFill="1" applyBorder="1" applyAlignment="1">
      <alignment horizontal="center" vertical="center"/>
    </xf>
    <xf numFmtId="0" fontId="14" fillId="4" borderId="37" xfId="0" applyFont="1" applyFill="1" applyBorder="1" applyAlignment="1">
      <alignment horizontal="center" vertical="center"/>
    </xf>
    <xf numFmtId="0" fontId="14" fillId="4" borderId="89" xfId="0" applyFont="1" applyFill="1" applyBorder="1" applyAlignment="1">
      <alignment horizontal="center" vertical="center"/>
    </xf>
    <xf numFmtId="177" fontId="14" fillId="4" borderId="40" xfId="0" applyNumberFormat="1" applyFont="1" applyFill="1" applyBorder="1" applyAlignment="1">
      <alignment horizontal="center" vertical="center"/>
    </xf>
    <xf numFmtId="177" fontId="14" fillId="4" borderId="89" xfId="0" applyNumberFormat="1" applyFont="1" applyFill="1" applyBorder="1" applyAlignment="1">
      <alignment horizontal="center" vertical="center"/>
    </xf>
    <xf numFmtId="180" fontId="14" fillId="6" borderId="36" xfId="0" applyNumberFormat="1" applyFont="1" applyFill="1" applyBorder="1" applyAlignment="1">
      <alignment vertical="center"/>
    </xf>
    <xf numFmtId="179" fontId="14" fillId="4" borderId="40" xfId="0" applyNumberFormat="1" applyFont="1" applyFill="1" applyBorder="1" applyAlignment="1">
      <alignment horizontal="center" vertical="center"/>
    </xf>
    <xf numFmtId="179" fontId="14" fillId="4" borderId="89" xfId="0" applyNumberFormat="1" applyFont="1" applyFill="1" applyBorder="1" applyAlignment="1">
      <alignment horizontal="center" vertical="center"/>
    </xf>
    <xf numFmtId="180" fontId="14" fillId="4" borderId="40" xfId="0" applyNumberFormat="1" applyFont="1" applyFill="1" applyBorder="1" applyAlignment="1">
      <alignment horizontal="center" vertical="center"/>
    </xf>
    <xf numFmtId="180" fontId="14" fillId="4" borderId="89" xfId="0" applyNumberFormat="1" applyFont="1" applyFill="1" applyBorder="1" applyAlignment="1">
      <alignment horizontal="center" vertical="center"/>
    </xf>
    <xf numFmtId="179" fontId="14" fillId="4" borderId="90" xfId="0" applyNumberFormat="1" applyFont="1" applyFill="1" applyBorder="1" applyAlignment="1">
      <alignment horizontal="center" vertical="center"/>
    </xf>
    <xf numFmtId="179" fontId="14" fillId="4" borderId="36" xfId="0" applyNumberFormat="1" applyFont="1" applyFill="1" applyBorder="1" applyAlignment="1">
      <alignment horizontal="center" vertical="center"/>
    </xf>
    <xf numFmtId="177" fontId="14" fillId="4" borderId="36" xfId="0" applyNumberFormat="1" applyFont="1" applyFill="1" applyBorder="1" applyAlignment="1">
      <alignment horizontal="center" vertical="center"/>
    </xf>
    <xf numFmtId="0" fontId="14" fillId="0" borderId="225" xfId="0" applyFont="1" applyBorder="1" applyAlignment="1">
      <alignment horizontal="center" vertical="center"/>
    </xf>
    <xf numFmtId="38" fontId="14" fillId="0" borderId="20" xfId="2" applyFont="1" applyBorder="1" applyAlignment="1">
      <alignment horizontal="center" vertical="center"/>
    </xf>
    <xf numFmtId="38" fontId="14" fillId="0" borderId="18" xfId="2" applyFont="1" applyBorder="1" applyAlignment="1">
      <alignment vertical="center"/>
    </xf>
    <xf numFmtId="38" fontId="14" fillId="0" borderId="28" xfId="2" applyFont="1" applyBorder="1" applyAlignment="1">
      <alignment vertical="center"/>
    </xf>
    <xf numFmtId="38" fontId="14" fillId="0" borderId="187" xfId="2" applyFont="1" applyBorder="1" applyAlignment="1">
      <alignment horizontal="center" vertical="center"/>
    </xf>
    <xf numFmtId="38" fontId="14" fillId="0" borderId="188" xfId="2" applyFont="1" applyBorder="1" applyAlignment="1">
      <alignment vertical="center"/>
    </xf>
    <xf numFmtId="38" fontId="14" fillId="0" borderId="16" xfId="2" applyFont="1" applyBorder="1" applyAlignment="1">
      <alignment horizontal="center" vertical="center"/>
    </xf>
    <xf numFmtId="38" fontId="14" fillId="0" borderId="52" xfId="2" applyFont="1" applyBorder="1" applyAlignment="1">
      <alignment vertical="center"/>
    </xf>
    <xf numFmtId="38" fontId="14" fillId="0" borderId="189" xfId="2" applyFont="1" applyBorder="1" applyAlignment="1">
      <alignment vertical="center"/>
    </xf>
    <xf numFmtId="0" fontId="14" fillId="0" borderId="225" xfId="0" applyFont="1" applyBorder="1" applyAlignment="1">
      <alignment vertical="center" wrapText="1"/>
    </xf>
    <xf numFmtId="0" fontId="14" fillId="7" borderId="135" xfId="0" applyFont="1" applyFill="1" applyBorder="1" applyAlignment="1">
      <alignment vertical="center"/>
    </xf>
    <xf numFmtId="0" fontId="14" fillId="7" borderId="76" xfId="0" applyFont="1" applyFill="1" applyBorder="1" applyAlignment="1">
      <alignment horizontal="center" vertical="center"/>
    </xf>
    <xf numFmtId="0" fontId="14" fillId="4" borderId="143" xfId="0" applyFont="1" applyFill="1" applyBorder="1" applyAlignment="1">
      <alignment horizontal="center" vertical="center"/>
    </xf>
    <xf numFmtId="0" fontId="14" fillId="4" borderId="105" xfId="0" applyFont="1" applyFill="1" applyBorder="1" applyAlignment="1">
      <alignment horizontal="center" vertical="center"/>
    </xf>
    <xf numFmtId="177" fontId="14" fillId="4" borderId="76" xfId="0" applyNumberFormat="1" applyFont="1" applyFill="1" applyBorder="1" applyAlignment="1">
      <alignment horizontal="center" vertical="center"/>
    </xf>
    <xf numFmtId="180" fontId="14" fillId="4" borderId="75" xfId="0" applyNumberFormat="1" applyFont="1" applyFill="1" applyBorder="1" applyAlignment="1">
      <alignment horizontal="center" vertical="center"/>
    </xf>
    <xf numFmtId="179" fontId="14" fillId="4" borderId="76" xfId="0" applyNumberFormat="1" applyFont="1" applyFill="1" applyBorder="1" applyAlignment="1">
      <alignment horizontal="center" vertical="center"/>
    </xf>
    <xf numFmtId="179" fontId="14" fillId="4" borderId="105" xfId="0" applyNumberFormat="1" applyFont="1" applyFill="1" applyBorder="1" applyAlignment="1">
      <alignment horizontal="center" vertical="center"/>
    </xf>
    <xf numFmtId="180" fontId="14" fillId="4" borderId="105" xfId="0" applyNumberFormat="1" applyFont="1" applyFill="1" applyBorder="1" applyAlignment="1">
      <alignment horizontal="center" vertical="center"/>
    </xf>
    <xf numFmtId="179" fontId="14" fillId="4" borderId="99" xfId="0" applyNumberFormat="1" applyFont="1" applyFill="1" applyBorder="1" applyAlignment="1">
      <alignment horizontal="center" vertical="center"/>
    </xf>
    <xf numFmtId="179" fontId="14" fillId="4" borderId="75" xfId="0" applyNumberFormat="1" applyFont="1" applyFill="1" applyBorder="1" applyAlignment="1">
      <alignment horizontal="center" vertical="center"/>
    </xf>
    <xf numFmtId="0" fontId="14" fillId="0" borderId="226" xfId="0" applyFont="1" applyBorder="1" applyAlignment="1">
      <alignment vertical="center" wrapText="1"/>
    </xf>
    <xf numFmtId="0" fontId="14" fillId="9" borderId="136" xfId="0" applyFont="1" applyFill="1" applyBorder="1" applyAlignment="1">
      <alignment vertical="center"/>
    </xf>
    <xf numFmtId="0" fontId="14" fillId="9" borderId="137" xfId="0" applyFont="1" applyFill="1" applyBorder="1" applyAlignment="1">
      <alignment horizontal="center" vertical="center"/>
    </xf>
    <xf numFmtId="0" fontId="14" fillId="9" borderId="49" xfId="0" applyFont="1" applyFill="1" applyBorder="1" applyAlignment="1">
      <alignment horizontal="center" vertical="center"/>
    </xf>
    <xf numFmtId="0" fontId="14" fillId="0" borderId="49" xfId="0" applyFont="1" applyBorder="1" applyAlignment="1">
      <alignment horizontal="center" vertical="center"/>
    </xf>
    <xf numFmtId="179" fontId="14" fillId="0" borderId="15" xfId="0" applyNumberFormat="1" applyFont="1" applyBorder="1" applyAlignment="1">
      <alignment horizontal="center" vertical="center"/>
    </xf>
    <xf numFmtId="179" fontId="14" fillId="0" borderId="133" xfId="0" applyNumberFormat="1" applyFont="1" applyFill="1" applyBorder="1" applyAlignment="1">
      <alignment horizontal="center" vertical="center"/>
    </xf>
    <xf numFmtId="180" fontId="14" fillId="4" borderId="36" xfId="0" applyNumberFormat="1" applyFont="1" applyFill="1" applyBorder="1" applyAlignment="1">
      <alignment horizontal="center" vertical="center"/>
    </xf>
    <xf numFmtId="0" fontId="14" fillId="6" borderId="134" xfId="0" applyFont="1" applyFill="1" applyBorder="1" applyAlignment="1">
      <alignment vertical="center"/>
    </xf>
    <xf numFmtId="38" fontId="14" fillId="0" borderId="194" xfId="2" applyFont="1" applyBorder="1" applyAlignment="1">
      <alignment vertical="center"/>
    </xf>
    <xf numFmtId="0" fontId="14" fillId="9" borderId="135" xfId="0" applyFont="1" applyFill="1" applyBorder="1" applyAlignment="1">
      <alignment vertical="center"/>
    </xf>
    <xf numFmtId="0" fontId="14" fillId="9" borderId="76" xfId="0" applyFont="1" applyFill="1" applyBorder="1" applyAlignment="1">
      <alignment horizontal="center" vertical="center"/>
    </xf>
    <xf numFmtId="0" fontId="14" fillId="8" borderId="136" xfId="0" applyFont="1" applyFill="1" applyBorder="1" applyAlignment="1">
      <alignment vertical="center"/>
    </xf>
    <xf numFmtId="0" fontId="14" fillId="8" borderId="137" xfId="0" applyFont="1" applyFill="1" applyBorder="1" applyAlignment="1">
      <alignment horizontal="center" vertical="center"/>
    </xf>
    <xf numFmtId="0" fontId="14" fillId="8" borderId="49" xfId="0" applyFont="1" applyFill="1" applyBorder="1" applyAlignment="1">
      <alignment horizontal="center" vertical="center"/>
    </xf>
    <xf numFmtId="179" fontId="14" fillId="0" borderId="132" xfId="0" applyNumberFormat="1" applyFont="1" applyBorder="1" applyAlignment="1">
      <alignment horizontal="center" vertical="center"/>
    </xf>
    <xf numFmtId="38" fontId="14" fillId="0" borderId="62" xfId="2" applyFont="1" applyBorder="1" applyAlignment="1">
      <alignment vertical="center"/>
    </xf>
    <xf numFmtId="177" fontId="14" fillId="4" borderId="90" xfId="0" applyNumberFormat="1" applyFont="1" applyFill="1" applyBorder="1" applyAlignment="1">
      <alignment horizontal="center" vertical="center"/>
    </xf>
    <xf numFmtId="177" fontId="14" fillId="4" borderId="37" xfId="0" applyNumberFormat="1" applyFont="1" applyFill="1" applyBorder="1" applyAlignment="1">
      <alignment horizontal="center" vertical="center"/>
    </xf>
    <xf numFmtId="0" fontId="14" fillId="8" borderId="142" xfId="0" applyFont="1" applyFill="1" applyBorder="1" applyAlignment="1">
      <alignment vertical="center"/>
    </xf>
    <xf numFmtId="0" fontId="14" fillId="8" borderId="76" xfId="0" applyFont="1" applyFill="1" applyBorder="1" applyAlignment="1">
      <alignment horizontal="center" vertical="center"/>
    </xf>
    <xf numFmtId="177" fontId="14" fillId="4" borderId="92" xfId="0" applyNumberFormat="1" applyFont="1" applyFill="1" applyBorder="1" applyAlignment="1">
      <alignment horizontal="center" vertical="center"/>
    </xf>
    <xf numFmtId="177" fontId="14" fillId="4" borderId="33" xfId="0" applyNumberFormat="1" applyFont="1" applyFill="1" applyBorder="1" applyAlignment="1">
      <alignment horizontal="center" vertical="center"/>
    </xf>
    <xf numFmtId="177" fontId="14" fillId="4" borderId="93" xfId="0" applyNumberFormat="1" applyFont="1" applyFill="1" applyBorder="1" applyAlignment="1">
      <alignment horizontal="center" vertical="center"/>
    </xf>
    <xf numFmtId="0" fontId="14" fillId="0" borderId="178" xfId="0" applyFont="1" applyBorder="1" applyAlignment="1">
      <alignment horizontal="center" vertical="center"/>
    </xf>
    <xf numFmtId="0" fontId="14" fillId="0" borderId="193" xfId="0" applyFont="1" applyBorder="1" applyAlignment="1">
      <alignment horizontal="center" vertical="center"/>
    </xf>
    <xf numFmtId="0" fontId="14" fillId="0" borderId="144" xfId="0" applyFont="1" applyBorder="1" applyAlignment="1">
      <alignment vertical="center"/>
    </xf>
    <xf numFmtId="0" fontId="14" fillId="4" borderId="145" xfId="0" applyFont="1" applyFill="1" applyBorder="1" applyAlignment="1">
      <alignment horizontal="center" vertical="center"/>
    </xf>
    <xf numFmtId="0" fontId="14" fillId="4" borderId="118" xfId="0" applyFont="1" applyFill="1" applyBorder="1" applyAlignment="1">
      <alignment horizontal="center" vertical="center"/>
    </xf>
    <xf numFmtId="0" fontId="14" fillId="4" borderId="106" xfId="0" applyFont="1" applyFill="1" applyBorder="1" applyAlignment="1">
      <alignment horizontal="center" vertical="center"/>
    </xf>
    <xf numFmtId="0" fontId="14" fillId="4" borderId="238" xfId="0" applyFont="1" applyFill="1" applyBorder="1" applyAlignment="1">
      <alignment horizontal="center" vertical="center"/>
    </xf>
    <xf numFmtId="0" fontId="14" fillId="4" borderId="146" xfId="0" applyFont="1" applyFill="1" applyBorder="1" applyAlignment="1">
      <alignment horizontal="center" vertical="center"/>
    </xf>
    <xf numFmtId="177" fontId="14" fillId="7" borderId="118" xfId="0" applyNumberFormat="1" applyFont="1" applyFill="1" applyBorder="1" applyAlignment="1">
      <alignment vertical="center"/>
    </xf>
    <xf numFmtId="177" fontId="14" fillId="9" borderId="118" xfId="0" applyNumberFormat="1" applyFont="1" applyFill="1" applyBorder="1" applyAlignment="1">
      <alignment vertical="center"/>
    </xf>
    <xf numFmtId="177" fontId="14" fillId="8" borderId="106" xfId="0" applyNumberFormat="1" applyFont="1" applyFill="1" applyBorder="1" applyAlignment="1">
      <alignment vertical="center"/>
    </xf>
    <xf numFmtId="177" fontId="14" fillId="8" borderId="146" xfId="0" applyNumberFormat="1" applyFont="1" applyFill="1" applyBorder="1" applyAlignment="1">
      <alignment vertical="center"/>
    </xf>
    <xf numFmtId="180" fontId="14" fillId="0" borderId="106" xfId="0" applyNumberFormat="1" applyFont="1" applyBorder="1" applyAlignment="1">
      <alignment vertical="center"/>
    </xf>
    <xf numFmtId="180" fontId="14" fillId="0" borderId="146" xfId="0" applyNumberFormat="1" applyFont="1" applyBorder="1" applyAlignment="1">
      <alignment vertical="center"/>
    </xf>
    <xf numFmtId="180" fontId="14" fillId="7" borderId="118" xfId="0" applyNumberFormat="1" applyFont="1" applyFill="1" applyBorder="1" applyAlignment="1">
      <alignment vertical="center"/>
    </xf>
    <xf numFmtId="180" fontId="14" fillId="9" borderId="118" xfId="0" applyNumberFormat="1" applyFont="1" applyFill="1" applyBorder="1" applyAlignment="1">
      <alignment vertical="center"/>
    </xf>
    <xf numFmtId="180" fontId="14" fillId="8" borderId="106" xfId="0" applyNumberFormat="1" applyFont="1" applyFill="1" applyBorder="1" applyAlignment="1">
      <alignment vertical="center"/>
    </xf>
    <xf numFmtId="180" fontId="14" fillId="8" borderId="146" xfId="0" applyNumberFormat="1" applyFont="1" applyFill="1" applyBorder="1" applyAlignment="1">
      <alignment vertical="center"/>
    </xf>
    <xf numFmtId="180" fontId="14" fillId="4" borderId="145" xfId="0" applyNumberFormat="1" applyFont="1" applyFill="1" applyBorder="1" applyAlignment="1">
      <alignment horizontal="center" vertical="center"/>
    </xf>
    <xf numFmtId="180" fontId="14" fillId="4" borderId="118" xfId="0" applyNumberFormat="1" applyFont="1" applyFill="1" applyBorder="1" applyAlignment="1">
      <alignment horizontal="center" vertical="center"/>
    </xf>
    <xf numFmtId="177" fontId="14" fillId="0" borderId="106" xfId="0" applyNumberFormat="1" applyFont="1" applyBorder="1" applyAlignment="1">
      <alignment vertical="center"/>
    </xf>
    <xf numFmtId="177" fontId="14" fillId="0" borderId="146" xfId="0" applyNumberFormat="1" applyFont="1" applyBorder="1" applyAlignment="1">
      <alignment vertical="center"/>
    </xf>
    <xf numFmtId="177" fontId="14" fillId="0" borderId="118" xfId="0" applyNumberFormat="1" applyFont="1" applyFill="1" applyBorder="1" applyAlignment="1">
      <alignment vertical="center"/>
    </xf>
    <xf numFmtId="177" fontId="14" fillId="0" borderId="106" xfId="0" applyNumberFormat="1" applyFont="1" applyFill="1" applyBorder="1" applyAlignment="1">
      <alignment vertical="center"/>
    </xf>
    <xf numFmtId="177" fontId="14" fillId="0" borderId="146" xfId="0" applyNumberFormat="1" applyFont="1" applyFill="1" applyBorder="1" applyAlignment="1">
      <alignment vertical="center"/>
    </xf>
    <xf numFmtId="0" fontId="14" fillId="0" borderId="228" xfId="0" applyFont="1" applyBorder="1" applyAlignment="1">
      <alignment vertical="center" wrapText="1"/>
    </xf>
    <xf numFmtId="0" fontId="14" fillId="0" borderId="77" xfId="0" applyFont="1" applyBorder="1" applyAlignment="1">
      <alignment horizontal="center" vertical="center"/>
    </xf>
    <xf numFmtId="0" fontId="14" fillId="0" borderId="75" xfId="0" applyFont="1" applyBorder="1" applyAlignment="1">
      <alignment horizontal="center" vertical="center"/>
    </xf>
    <xf numFmtId="0" fontId="14" fillId="0" borderId="147" xfId="0" applyFont="1" applyBorder="1" applyAlignment="1">
      <alignment vertical="center"/>
    </xf>
    <xf numFmtId="179" fontId="14" fillId="0" borderId="148" xfId="0" applyNumberFormat="1" applyFont="1" applyBorder="1" applyAlignment="1">
      <alignment horizontal="center" vertical="center"/>
    </xf>
    <xf numFmtId="0" fontId="14" fillId="0" borderId="149" xfId="0" applyFont="1" applyBorder="1" applyAlignment="1">
      <alignment horizontal="left" vertical="center"/>
    </xf>
    <xf numFmtId="0" fontId="14" fillId="0" borderId="150" xfId="0" applyFont="1" applyBorder="1" applyAlignment="1">
      <alignment horizontal="center" vertical="center"/>
    </xf>
    <xf numFmtId="0" fontId="13" fillId="0" borderId="150" xfId="0" applyFont="1" applyBorder="1" applyAlignment="1">
      <alignment vertical="center"/>
    </xf>
    <xf numFmtId="0" fontId="14" fillId="0" borderId="150" xfId="0" applyFont="1" applyBorder="1" applyAlignment="1">
      <alignment vertical="center" wrapText="1"/>
    </xf>
    <xf numFmtId="0" fontId="14" fillId="0" borderId="229" xfId="0" applyFont="1" applyBorder="1" applyAlignment="1">
      <alignment horizontal="center" vertical="center"/>
    </xf>
    <xf numFmtId="179" fontId="14" fillId="0" borderId="0" xfId="0" applyNumberFormat="1" applyFont="1" applyBorder="1" applyAlignment="1">
      <alignment horizontal="center" vertical="center"/>
    </xf>
    <xf numFmtId="0" fontId="14" fillId="0" borderId="0" xfId="0" applyFont="1" applyBorder="1" applyAlignment="1">
      <alignment horizontal="left" vertical="center"/>
    </xf>
    <xf numFmtId="0" fontId="13" fillId="0" borderId="0" xfId="0" applyFont="1" applyBorder="1" applyAlignment="1">
      <alignment vertical="center"/>
    </xf>
    <xf numFmtId="0" fontId="14" fillId="0" borderId="0" xfId="0" applyFont="1" applyBorder="1" applyAlignment="1">
      <alignment vertical="center" wrapText="1"/>
    </xf>
    <xf numFmtId="0" fontId="14" fillId="7" borderId="75" xfId="0" applyFont="1" applyFill="1" applyBorder="1" applyAlignment="1">
      <alignment horizontal="center" vertical="center"/>
    </xf>
    <xf numFmtId="0" fontId="14" fillId="7" borderId="105" xfId="0" applyFont="1" applyFill="1" applyBorder="1" applyAlignment="1">
      <alignment horizontal="center" vertical="center"/>
    </xf>
    <xf numFmtId="0" fontId="14" fillId="9" borderId="99" xfId="0" applyFont="1" applyFill="1" applyBorder="1" applyAlignment="1">
      <alignment horizontal="center" vertical="center"/>
    </xf>
    <xf numFmtId="0" fontId="14" fillId="9" borderId="105" xfId="0" applyFont="1" applyFill="1" applyBorder="1" applyAlignment="1">
      <alignment horizontal="center" vertical="center"/>
    </xf>
    <xf numFmtId="0" fontId="14" fillId="8" borderId="99" xfId="0" applyFont="1" applyFill="1" applyBorder="1" applyAlignment="1">
      <alignment horizontal="center" vertical="center"/>
    </xf>
    <xf numFmtId="0" fontId="14" fillId="0" borderId="153" xfId="0" applyFont="1" applyBorder="1" applyAlignment="1">
      <alignment horizontal="center" vertical="center"/>
    </xf>
    <xf numFmtId="0" fontId="14" fillId="0" borderId="154" xfId="0" applyFont="1" applyBorder="1" applyAlignment="1">
      <alignment horizontal="center" vertical="center"/>
    </xf>
    <xf numFmtId="0" fontId="14" fillId="4" borderId="98" xfId="0" applyFont="1" applyFill="1" applyBorder="1" applyAlignment="1">
      <alignment horizontal="center" vertical="center"/>
    </xf>
    <xf numFmtId="0" fontId="14" fillId="4" borderId="97" xfId="0" applyFont="1" applyFill="1" applyBorder="1" applyAlignment="1">
      <alignment horizontal="center" vertical="center"/>
    </xf>
    <xf numFmtId="0" fontId="14" fillId="4" borderId="139" xfId="0" applyFont="1" applyFill="1" applyBorder="1" applyAlignment="1">
      <alignment horizontal="center" vertical="center"/>
    </xf>
    <xf numFmtId="0" fontId="14" fillId="4" borderId="156" xfId="0" applyFont="1" applyFill="1" applyBorder="1" applyAlignment="1">
      <alignment horizontal="center" vertical="center"/>
    </xf>
    <xf numFmtId="0" fontId="14" fillId="0" borderId="158" xfId="0" applyFont="1" applyBorder="1" applyAlignment="1">
      <alignment horizontal="center" vertical="center"/>
    </xf>
    <xf numFmtId="0" fontId="14" fillId="4" borderId="88" xfId="0" applyFont="1" applyFill="1" applyBorder="1" applyAlignment="1">
      <alignment horizontal="center" vertical="center"/>
    </xf>
    <xf numFmtId="0" fontId="14" fillId="4" borderId="57" xfId="0" applyFont="1" applyFill="1" applyBorder="1" applyAlignment="1">
      <alignment horizontal="center" vertical="center"/>
    </xf>
    <xf numFmtId="0" fontId="14" fillId="4" borderId="137" xfId="0" applyFont="1" applyFill="1" applyBorder="1" applyAlignment="1">
      <alignment horizontal="center" vertical="center"/>
    </xf>
    <xf numFmtId="0" fontId="14" fillId="4" borderId="138" xfId="0" applyFont="1" applyFill="1" applyBorder="1" applyAlignment="1">
      <alignment horizontal="center" vertical="center"/>
    </xf>
    <xf numFmtId="0" fontId="14" fillId="0" borderId="21" xfId="0" applyFont="1" applyBorder="1" applyAlignment="1">
      <alignment horizontal="center" vertical="center"/>
    </xf>
    <xf numFmtId="0" fontId="14" fillId="0" borderId="163" xfId="0" applyFont="1" applyBorder="1" applyAlignment="1">
      <alignment horizontal="center" vertical="center"/>
    </xf>
    <xf numFmtId="0" fontId="14" fillId="0" borderId="92" xfId="0" applyFont="1" applyFill="1" applyBorder="1" applyAlignment="1">
      <alignment horizontal="center" vertical="center"/>
    </xf>
    <xf numFmtId="0" fontId="14" fillId="0" borderId="78" xfId="0" applyFont="1" applyFill="1" applyBorder="1" applyAlignment="1">
      <alignment horizontal="center" vertical="center"/>
    </xf>
    <xf numFmtId="0" fontId="14" fillId="0" borderId="93" xfId="0" applyFont="1" applyFill="1" applyBorder="1" applyAlignment="1">
      <alignment horizontal="center" vertical="center"/>
    </xf>
    <xf numFmtId="0" fontId="14" fillId="4" borderId="17" xfId="0" applyFont="1" applyFill="1" applyBorder="1" applyAlignment="1">
      <alignment horizontal="center" vertical="center"/>
    </xf>
    <xf numFmtId="0" fontId="14" fillId="4" borderId="94" xfId="0" applyFont="1" applyFill="1" applyBorder="1" applyAlignment="1">
      <alignment horizontal="center" vertical="center"/>
    </xf>
    <xf numFmtId="0" fontId="14" fillId="4" borderId="127" xfId="0" applyFont="1" applyFill="1" applyBorder="1" applyAlignment="1">
      <alignment horizontal="center" vertical="center"/>
    </xf>
    <xf numFmtId="0" fontId="14" fillId="4" borderId="125" xfId="0" applyFont="1" applyFill="1" applyBorder="1" applyAlignment="1">
      <alignment horizontal="center" vertical="center"/>
    </xf>
    <xf numFmtId="0" fontId="14" fillId="0" borderId="239" xfId="0" applyFont="1" applyBorder="1" applyAlignment="1">
      <alignment horizontal="center" vertical="center"/>
    </xf>
    <xf numFmtId="0" fontId="14" fillId="4" borderId="164" xfId="0" applyFont="1" applyFill="1" applyBorder="1" applyAlignment="1">
      <alignment horizontal="center" vertical="center"/>
    </xf>
    <xf numFmtId="177" fontId="14" fillId="0" borderId="20" xfId="0" applyNumberFormat="1" applyFont="1" applyFill="1" applyBorder="1" applyAlignment="1">
      <alignment horizontal="center" vertical="center"/>
    </xf>
    <xf numFmtId="177" fontId="14" fillId="0" borderId="163" xfId="0" applyNumberFormat="1" applyFont="1" applyFill="1" applyBorder="1" applyAlignment="1">
      <alignment horizontal="center" vertical="center"/>
    </xf>
    <xf numFmtId="0" fontId="14" fillId="4" borderId="20" xfId="0" applyFont="1" applyFill="1" applyBorder="1" applyAlignment="1">
      <alignment horizontal="center" vertical="center"/>
    </xf>
    <xf numFmtId="0" fontId="14" fillId="4" borderId="163" xfId="0" applyFont="1" applyFill="1" applyBorder="1" applyAlignment="1">
      <alignment horizontal="center" vertical="center"/>
    </xf>
    <xf numFmtId="177" fontId="14" fillId="0" borderId="166" xfId="0" applyNumberFormat="1" applyFont="1" applyBorder="1" applyAlignment="1">
      <alignment horizontal="center" vertical="center"/>
    </xf>
    <xf numFmtId="177" fontId="14" fillId="4" borderId="103" xfId="0" applyNumberFormat="1" applyFont="1" applyFill="1" applyBorder="1" applyAlignment="1">
      <alignment horizontal="center" vertical="center"/>
    </xf>
    <xf numFmtId="0" fontId="14" fillId="0" borderId="168" xfId="0" applyFont="1" applyBorder="1" applyAlignment="1">
      <alignment horizontal="center" vertical="center"/>
    </xf>
    <xf numFmtId="0" fontId="14" fillId="0" borderId="169" xfId="0" applyFont="1" applyBorder="1" applyAlignment="1">
      <alignment horizontal="center" vertical="center"/>
    </xf>
    <xf numFmtId="0" fontId="14" fillId="0" borderId="171" xfId="0" applyFont="1" applyBorder="1" applyAlignment="1">
      <alignment horizontal="center" vertical="center"/>
    </xf>
    <xf numFmtId="177" fontId="14" fillId="0" borderId="172" xfId="0" applyNumberFormat="1" applyFont="1" applyFill="1" applyBorder="1" applyAlignment="1">
      <alignment horizontal="center" vertical="center"/>
    </xf>
    <xf numFmtId="0" fontId="14" fillId="4" borderId="25" xfId="0" applyFont="1" applyFill="1" applyBorder="1" applyAlignment="1">
      <alignment horizontal="center" vertical="center"/>
    </xf>
    <xf numFmtId="0" fontId="14" fillId="4" borderId="171" xfId="0" applyFont="1" applyFill="1" applyBorder="1" applyAlignment="1">
      <alignment horizontal="center" vertical="center"/>
    </xf>
    <xf numFmtId="177" fontId="14" fillId="0" borderId="173" xfId="0" applyNumberFormat="1" applyFont="1" applyBorder="1" applyAlignment="1">
      <alignment horizontal="center" vertical="center"/>
    </xf>
    <xf numFmtId="177" fontId="14" fillId="4" borderId="127" xfId="0" applyNumberFormat="1" applyFont="1" applyFill="1" applyBorder="1" applyAlignment="1">
      <alignment horizontal="center" vertical="center"/>
    </xf>
    <xf numFmtId="0" fontId="14" fillId="0" borderId="175" xfId="0" applyFont="1" applyBorder="1" applyAlignment="1">
      <alignment horizontal="center" vertical="center"/>
    </xf>
    <xf numFmtId="0" fontId="14" fillId="0" borderId="176" xfId="0" applyFont="1" applyBorder="1" applyAlignment="1">
      <alignment horizontal="center" vertical="center"/>
    </xf>
    <xf numFmtId="0" fontId="14" fillId="0" borderId="208" xfId="0" applyFont="1" applyBorder="1" applyAlignment="1">
      <alignment horizontal="center" vertical="center"/>
    </xf>
    <xf numFmtId="0" fontId="14" fillId="0" borderId="177" xfId="0" applyFont="1" applyBorder="1" applyAlignment="1">
      <alignment horizontal="center" vertical="center"/>
    </xf>
    <xf numFmtId="177" fontId="14" fillId="4" borderId="88" xfId="0" applyNumberFormat="1" applyFont="1" applyFill="1" applyBorder="1" applyAlignment="1">
      <alignment horizontal="center" vertical="center"/>
    </xf>
    <xf numFmtId="177" fontId="14" fillId="4" borderId="57" xfId="0" applyNumberFormat="1" applyFont="1" applyFill="1" applyBorder="1" applyAlignment="1">
      <alignment horizontal="center" vertical="center"/>
    </xf>
    <xf numFmtId="177" fontId="14" fillId="4" borderId="138" xfId="0" applyNumberFormat="1" applyFont="1" applyFill="1" applyBorder="1" applyAlignment="1">
      <alignment horizontal="center" vertical="center"/>
    </xf>
    <xf numFmtId="177" fontId="14" fillId="0" borderId="57" xfId="0" applyNumberFormat="1" applyFont="1" applyFill="1" applyBorder="1" applyAlignment="1">
      <alignment horizontal="center" vertical="center"/>
    </xf>
    <xf numFmtId="177" fontId="14" fillId="0" borderId="138" xfId="0" applyNumberFormat="1" applyFont="1" applyFill="1" applyBorder="1" applyAlignment="1">
      <alignment horizontal="center" vertical="center"/>
    </xf>
    <xf numFmtId="177" fontId="14" fillId="4" borderId="159" xfId="0" applyNumberFormat="1" applyFont="1" applyFill="1" applyBorder="1" applyAlignment="1">
      <alignment horizontal="center" vertical="center"/>
    </xf>
    <xf numFmtId="177" fontId="14" fillId="0" borderId="138" xfId="2" applyNumberFormat="1" applyFont="1" applyBorder="1" applyAlignment="1">
      <alignment horizontal="center" vertical="center"/>
    </xf>
    <xf numFmtId="177" fontId="14" fillId="4" borderId="137" xfId="0" applyNumberFormat="1" applyFont="1" applyFill="1" applyBorder="1" applyAlignment="1">
      <alignment horizontal="center" vertical="center"/>
    </xf>
    <xf numFmtId="177" fontId="14" fillId="4" borderId="138" xfId="2" applyNumberFormat="1" applyFont="1" applyFill="1" applyBorder="1" applyAlignment="1">
      <alignment horizontal="center" vertical="center"/>
    </xf>
    <xf numFmtId="0" fontId="14" fillId="0" borderId="159" xfId="0" applyFont="1" applyBorder="1" applyAlignment="1">
      <alignment horizontal="center" vertical="center"/>
    </xf>
    <xf numFmtId="0" fontId="14" fillId="0" borderId="160" xfId="0" applyFont="1" applyBorder="1" applyAlignment="1">
      <alignment horizontal="center" vertical="center"/>
    </xf>
    <xf numFmtId="38" fontId="14" fillId="0" borderId="90" xfId="2" applyFont="1" applyFill="1" applyBorder="1" applyAlignment="1">
      <alignment horizontal="center" vertical="center"/>
    </xf>
    <xf numFmtId="38" fontId="14" fillId="0" borderId="40" xfId="2" applyFont="1" applyFill="1" applyBorder="1" applyAlignment="1">
      <alignment horizontal="center" vertical="center"/>
    </xf>
    <xf numFmtId="38" fontId="14" fillId="0" borderId="102" xfId="2" applyFont="1" applyFill="1" applyBorder="1" applyAlignment="1">
      <alignment horizontal="center" vertical="center"/>
    </xf>
    <xf numFmtId="38" fontId="14" fillId="0" borderId="89" xfId="2" applyFont="1" applyFill="1" applyBorder="1" applyAlignment="1">
      <alignment horizontal="center" vertical="center"/>
    </xf>
    <xf numFmtId="0" fontId="14" fillId="4" borderId="40" xfId="0" applyFont="1" applyFill="1" applyBorder="1" applyAlignment="1">
      <alignment horizontal="center" vertical="center"/>
    </xf>
    <xf numFmtId="0" fontId="14" fillId="4" borderId="104" xfId="0" applyFont="1" applyFill="1" applyBorder="1" applyAlignment="1">
      <alignment horizontal="center" vertical="center"/>
    </xf>
    <xf numFmtId="0" fontId="14" fillId="4" borderId="102" xfId="0" applyFont="1" applyFill="1" applyBorder="1" applyAlignment="1">
      <alignment horizontal="center" vertical="center"/>
    </xf>
    <xf numFmtId="0" fontId="14" fillId="0" borderId="104" xfId="0" applyFont="1" applyBorder="1" applyAlignment="1">
      <alignment horizontal="left" vertical="center"/>
    </xf>
    <xf numFmtId="0" fontId="14" fillId="0" borderId="37" xfId="0" applyFont="1" applyBorder="1" applyAlignment="1">
      <alignment horizontal="left" vertical="center"/>
    </xf>
    <xf numFmtId="0" fontId="14" fillId="0" borderId="102" xfId="0" applyFont="1" applyBorder="1" applyAlignment="1">
      <alignment horizontal="left" vertical="center"/>
    </xf>
    <xf numFmtId="181" fontId="14" fillId="0" borderId="20" xfId="2" applyNumberFormat="1" applyFont="1" applyBorder="1" applyAlignment="1">
      <alignment horizontal="center" vertical="center"/>
    </xf>
    <xf numFmtId="181" fontId="14" fillId="0" borderId="163" xfId="2" applyNumberFormat="1" applyFont="1" applyBorder="1" applyAlignment="1">
      <alignment horizontal="center" vertical="center"/>
    </xf>
    <xf numFmtId="181" fontId="14" fillId="0" borderId="172" xfId="2" applyNumberFormat="1" applyFont="1" applyBorder="1" applyAlignment="1">
      <alignment horizontal="center" vertical="center"/>
    </xf>
    <xf numFmtId="181" fontId="14" fillId="0" borderId="57" xfId="2" applyNumberFormat="1" applyFont="1" applyBorder="1" applyAlignment="1">
      <alignment horizontal="center" vertical="center"/>
    </xf>
    <xf numFmtId="181" fontId="14" fillId="0" borderId="138" xfId="2" applyNumberFormat="1" applyFont="1" applyBorder="1" applyAlignment="1">
      <alignment horizontal="center" vertical="center"/>
    </xf>
    <xf numFmtId="177" fontId="14" fillId="0" borderId="240" xfId="0" applyNumberFormat="1" applyFont="1" applyBorder="1" applyAlignment="1">
      <alignment horizontal="center" vertical="center"/>
    </xf>
    <xf numFmtId="0" fontId="14" fillId="0" borderId="180" xfId="0" applyFont="1" applyBorder="1" applyAlignment="1">
      <alignment horizontal="center" vertical="center"/>
    </xf>
    <xf numFmtId="0" fontId="14" fillId="0" borderId="181" xfId="0" applyFont="1" applyBorder="1" applyAlignment="1">
      <alignment horizontal="center" vertical="center"/>
    </xf>
    <xf numFmtId="177" fontId="14" fillId="4" borderId="182" xfId="0" applyNumberFormat="1" applyFont="1" applyFill="1" applyBorder="1" applyAlignment="1">
      <alignment horizontal="center" vertical="center"/>
    </xf>
    <xf numFmtId="177" fontId="14" fillId="4" borderId="112" xfId="0" applyNumberFormat="1" applyFont="1" applyFill="1" applyBorder="1" applyAlignment="1">
      <alignment horizontal="center" vertical="center"/>
    </xf>
    <xf numFmtId="177" fontId="14" fillId="4" borderId="158" xfId="0" applyNumberFormat="1" applyFont="1" applyFill="1" applyBorder="1" applyAlignment="1">
      <alignment horizontal="center" vertical="center"/>
    </xf>
    <xf numFmtId="181" fontId="14" fillId="0" borderId="112" xfId="2" applyNumberFormat="1" applyFont="1" applyBorder="1" applyAlignment="1">
      <alignment horizontal="center" vertical="center"/>
    </xf>
    <xf numFmtId="181" fontId="14" fillId="0" borderId="158" xfId="2" applyNumberFormat="1" applyFont="1" applyBorder="1" applyAlignment="1">
      <alignment horizontal="center" vertical="center"/>
    </xf>
    <xf numFmtId="177" fontId="14" fillId="0" borderId="158" xfId="2" applyNumberFormat="1" applyFont="1" applyBorder="1" applyAlignment="1">
      <alignment horizontal="center" vertical="center"/>
    </xf>
    <xf numFmtId="0" fontId="14" fillId="0" borderId="184" xfId="0" applyFont="1" applyBorder="1" applyAlignment="1">
      <alignment horizontal="center" vertical="center"/>
    </xf>
    <xf numFmtId="181" fontId="14" fillId="4" borderId="92" xfId="2" applyNumberFormat="1" applyFont="1" applyFill="1" applyBorder="1" applyAlignment="1">
      <alignment horizontal="center" vertical="center"/>
    </xf>
    <xf numFmtId="181" fontId="14" fillId="4" borderId="78" xfId="2" applyNumberFormat="1" applyFont="1" applyFill="1" applyBorder="1" applyAlignment="1">
      <alignment horizontal="center" vertical="center"/>
    </xf>
    <xf numFmtId="181" fontId="14" fillId="0" borderId="166" xfId="2" applyNumberFormat="1" applyFont="1" applyFill="1" applyBorder="1" applyAlignment="1">
      <alignment horizontal="center" vertical="center"/>
    </xf>
    <xf numFmtId="177" fontId="14" fillId="4" borderId="167" xfId="0" applyNumberFormat="1" applyFont="1" applyFill="1" applyBorder="1" applyAlignment="1">
      <alignment vertical="center"/>
    </xf>
    <xf numFmtId="177" fontId="14" fillId="0" borderId="168" xfId="0" applyNumberFormat="1" applyFont="1" applyBorder="1" applyAlignment="1">
      <alignment horizontal="center" vertical="center"/>
    </xf>
    <xf numFmtId="177" fontId="14" fillId="4" borderId="174" xfId="0" applyNumberFormat="1" applyFont="1" applyFill="1" applyBorder="1" applyAlignment="1">
      <alignment vertical="center"/>
    </xf>
    <xf numFmtId="181" fontId="14" fillId="4" borderId="88" xfId="2" applyNumberFormat="1" applyFont="1" applyFill="1" applyBorder="1" applyAlignment="1">
      <alignment horizontal="center" vertical="center"/>
    </xf>
    <xf numFmtId="181" fontId="14" fillId="4" borderId="57" xfId="2" applyNumberFormat="1" applyFont="1" applyFill="1" applyBorder="1" applyAlignment="1">
      <alignment horizontal="center" vertical="center"/>
    </xf>
    <xf numFmtId="181" fontId="14" fillId="4" borderId="20" xfId="2" applyNumberFormat="1" applyFont="1" applyFill="1" applyBorder="1" applyAlignment="1">
      <alignment horizontal="center" vertical="center"/>
    </xf>
    <xf numFmtId="181" fontId="14" fillId="0" borderId="166" xfId="2" applyNumberFormat="1" applyFont="1" applyBorder="1" applyAlignment="1">
      <alignment horizontal="center" vertical="center"/>
    </xf>
    <xf numFmtId="181" fontId="14" fillId="0" borderId="173" xfId="2" applyNumberFormat="1" applyFont="1" applyBorder="1" applyAlignment="1">
      <alignment horizontal="center" vertical="center"/>
    </xf>
    <xf numFmtId="181" fontId="14" fillId="4" borderId="159" xfId="2" applyNumberFormat="1" applyFont="1" applyFill="1" applyBorder="1" applyAlignment="1">
      <alignment horizontal="center" vertical="center"/>
    </xf>
    <xf numFmtId="181" fontId="14" fillId="6" borderId="20" xfId="2" applyNumberFormat="1" applyFont="1" applyFill="1" applyBorder="1" applyAlignment="1">
      <alignment horizontal="center" vertical="center"/>
    </xf>
    <xf numFmtId="181" fontId="14" fillId="6" borderId="163" xfId="2" applyNumberFormat="1" applyFont="1" applyFill="1" applyBorder="1" applyAlignment="1">
      <alignment horizontal="center" vertical="center"/>
    </xf>
    <xf numFmtId="181" fontId="14" fillId="6" borderId="172" xfId="2" applyNumberFormat="1" applyFont="1" applyFill="1" applyBorder="1" applyAlignment="1">
      <alignment horizontal="center" vertical="center"/>
    </xf>
    <xf numFmtId="0" fontId="14" fillId="0" borderId="196" xfId="0" applyFont="1" applyBorder="1" applyAlignment="1">
      <alignment horizontal="center" vertical="center"/>
    </xf>
    <xf numFmtId="0" fontId="14" fillId="0" borderId="129" xfId="0" applyFont="1" applyBorder="1" applyAlignment="1">
      <alignment horizontal="center" vertical="center"/>
    </xf>
    <xf numFmtId="177" fontId="14" fillId="4" borderId="100" xfId="0" applyNumberFormat="1" applyFont="1" applyFill="1" applyBorder="1" applyAlignment="1">
      <alignment horizontal="center" vertical="center"/>
    </xf>
    <xf numFmtId="177" fontId="14" fillId="4" borderId="86" xfId="0" applyNumberFormat="1" applyFont="1" applyFill="1" applyBorder="1" applyAlignment="1">
      <alignment horizontal="center" vertical="center"/>
    </xf>
    <xf numFmtId="177" fontId="14" fillId="4" borderId="129" xfId="0" applyNumberFormat="1" applyFont="1" applyFill="1" applyBorder="1" applyAlignment="1">
      <alignment horizontal="center" vertical="center"/>
    </xf>
    <xf numFmtId="181" fontId="14" fillId="6" borderId="86" xfId="2" applyNumberFormat="1" applyFont="1" applyFill="1" applyBorder="1" applyAlignment="1">
      <alignment horizontal="center" vertical="center"/>
    </xf>
    <xf numFmtId="181" fontId="14" fillId="6" borderId="129" xfId="2" applyNumberFormat="1" applyFont="1" applyFill="1" applyBorder="1" applyAlignment="1">
      <alignment horizontal="center" vertical="center"/>
    </xf>
    <xf numFmtId="181" fontId="14" fillId="4" borderId="231" xfId="2" applyNumberFormat="1" applyFont="1" applyFill="1" applyBorder="1" applyAlignment="1">
      <alignment horizontal="center" vertical="center"/>
    </xf>
    <xf numFmtId="181" fontId="14" fillId="0" borderId="129" xfId="2" applyNumberFormat="1" applyFont="1" applyBorder="1" applyAlignment="1">
      <alignment horizontal="center" vertical="center"/>
    </xf>
    <xf numFmtId="177" fontId="14" fillId="4" borderId="231" xfId="0" applyNumberFormat="1" applyFont="1" applyFill="1" applyBorder="1" applyAlignment="1">
      <alignment horizontal="center" vertical="center"/>
    </xf>
    <xf numFmtId="177" fontId="14" fillId="0" borderId="129" xfId="2" applyNumberFormat="1" applyFont="1" applyBorder="1" applyAlignment="1">
      <alignment horizontal="center" vertical="center"/>
    </xf>
    <xf numFmtId="0" fontId="14" fillId="0" borderId="231" xfId="0" applyFont="1" applyBorder="1" applyAlignment="1">
      <alignment horizontal="center" vertical="center"/>
    </xf>
    <xf numFmtId="0" fontId="14" fillId="0" borderId="232" xfId="0" applyFont="1" applyBorder="1" applyAlignment="1">
      <alignment horizontal="center" vertical="center"/>
    </xf>
    <xf numFmtId="0" fontId="14" fillId="0" borderId="234" xfId="0" applyFont="1" applyBorder="1" applyAlignment="1">
      <alignment horizontal="center" vertical="center"/>
    </xf>
    <xf numFmtId="181" fontId="14" fillId="4" borderId="25" xfId="2" applyNumberFormat="1" applyFont="1" applyFill="1" applyBorder="1" applyAlignment="1">
      <alignment horizontal="center" vertical="center"/>
    </xf>
    <xf numFmtId="0" fontId="14" fillId="0" borderId="165" xfId="0" applyFont="1" applyBorder="1" applyAlignment="1">
      <alignment horizontal="center" vertical="center"/>
    </xf>
    <xf numFmtId="38" fontId="14" fillId="0" borderId="163" xfId="2" applyFont="1" applyBorder="1" applyAlignment="1">
      <alignment horizontal="center" vertical="center"/>
    </xf>
    <xf numFmtId="38" fontId="14" fillId="0" borderId="20" xfId="2" applyFont="1" applyFill="1" applyBorder="1" applyAlignment="1">
      <alignment horizontal="center" vertical="center"/>
    </xf>
    <xf numFmtId="181" fontId="14" fillId="4" borderId="163" xfId="2" applyNumberFormat="1" applyFont="1" applyFill="1" applyBorder="1" applyAlignment="1">
      <alignment horizontal="center" vertical="center"/>
    </xf>
    <xf numFmtId="181" fontId="14" fillId="4" borderId="233" xfId="2" applyNumberFormat="1" applyFont="1" applyFill="1" applyBorder="1" applyAlignment="1">
      <alignment horizontal="center" vertical="center"/>
    </xf>
    <xf numFmtId="181" fontId="14" fillId="4" borderId="115" xfId="2" applyNumberFormat="1" applyFont="1" applyFill="1" applyBorder="1" applyAlignment="1">
      <alignment horizontal="center" vertical="center"/>
    </xf>
    <xf numFmtId="181" fontId="14" fillId="4" borderId="113" xfId="2" applyNumberFormat="1" applyFont="1" applyFill="1" applyBorder="1" applyAlignment="1">
      <alignment horizontal="center" vertical="center"/>
    </xf>
    <xf numFmtId="38" fontId="14" fillId="4" borderId="233" xfId="2" applyFont="1" applyFill="1" applyBorder="1" applyAlignment="1">
      <alignment horizontal="center" vertical="center"/>
    </xf>
    <xf numFmtId="38" fontId="14" fillId="0" borderId="115" xfId="2" applyFont="1" applyFill="1" applyBorder="1" applyAlignment="1">
      <alignment horizontal="center" vertical="center"/>
    </xf>
    <xf numFmtId="38" fontId="14" fillId="0" borderId="113" xfId="2" applyFont="1" applyFill="1" applyBorder="1" applyAlignment="1">
      <alignment horizontal="center" vertical="center"/>
    </xf>
    <xf numFmtId="0" fontId="13" fillId="0" borderId="0" xfId="0" applyFont="1" applyAlignment="1">
      <alignment horizontal="left" vertical="center"/>
    </xf>
    <xf numFmtId="0" fontId="14" fillId="0" borderId="0" xfId="0" applyFont="1" applyFill="1" applyBorder="1" applyAlignment="1">
      <alignment vertical="center"/>
    </xf>
    <xf numFmtId="0" fontId="14" fillId="0" borderId="0" xfId="0" applyFont="1" applyFill="1" applyBorder="1" applyAlignment="1">
      <alignment vertical="center" wrapText="1"/>
    </xf>
    <xf numFmtId="0" fontId="14" fillId="0" borderId="0" xfId="0" applyFont="1" applyFill="1" applyBorder="1" applyAlignment="1">
      <alignment horizontal="center" vertical="center" wrapText="1"/>
    </xf>
    <xf numFmtId="0" fontId="14" fillId="0" borderId="0" xfId="0" applyFont="1" applyFill="1" applyBorder="1" applyAlignment="1">
      <alignment horizontal="center" vertical="center"/>
    </xf>
    <xf numFmtId="0" fontId="13" fillId="0" borderId="0" xfId="0" applyFont="1" applyFill="1" applyBorder="1" applyAlignment="1">
      <alignment vertical="center" wrapText="1"/>
    </xf>
    <xf numFmtId="0" fontId="14" fillId="0" borderId="0" xfId="0" applyFont="1" applyAlignment="1">
      <alignment horizontal="left" vertical="center"/>
    </xf>
    <xf numFmtId="0" fontId="14" fillId="0" borderId="202" xfId="0" applyFont="1" applyBorder="1" applyAlignment="1">
      <alignment vertical="center"/>
    </xf>
    <xf numFmtId="0" fontId="14" fillId="0" borderId="203" xfId="0" applyFont="1" applyBorder="1" applyAlignment="1">
      <alignment horizontal="centerContinuous" vertical="center"/>
    </xf>
    <xf numFmtId="0" fontId="14" fillId="0" borderId="204" xfId="0" applyFont="1" applyBorder="1" applyAlignment="1">
      <alignment horizontal="centerContinuous" vertical="center"/>
    </xf>
    <xf numFmtId="0" fontId="14" fillId="0" borderId="110" xfId="0" applyFont="1" applyBorder="1" applyAlignment="1">
      <alignment horizontal="left" vertical="center"/>
    </xf>
    <xf numFmtId="179" fontId="14" fillId="6" borderId="155" xfId="1" applyNumberFormat="1" applyFont="1" applyFill="1" applyBorder="1" applyAlignment="1">
      <alignment horizontal="center" vertical="center"/>
    </xf>
    <xf numFmtId="0" fontId="14" fillId="0" borderId="153" xfId="1" applyFont="1" applyBorder="1" applyAlignment="1">
      <alignment horizontal="center" vertical="center"/>
    </xf>
    <xf numFmtId="40" fontId="14" fillId="0" borderId="153" xfId="2" applyNumberFormat="1" applyFont="1" applyBorder="1" applyAlignment="1">
      <alignment horizontal="center" vertical="center"/>
    </xf>
    <xf numFmtId="38" fontId="14" fillId="0" borderId="153" xfId="2" applyFont="1" applyBorder="1" applyAlignment="1">
      <alignment horizontal="center" vertical="center"/>
    </xf>
    <xf numFmtId="40" fontId="14" fillId="6" borderId="153" xfId="2" applyNumberFormat="1" applyFont="1" applyFill="1" applyBorder="1" applyAlignment="1">
      <alignment horizontal="center" vertical="center"/>
    </xf>
    <xf numFmtId="0" fontId="14" fillId="0" borderId="207" xfId="0" applyFont="1" applyBorder="1" applyAlignment="1">
      <alignment horizontal="center" vertical="center"/>
    </xf>
    <xf numFmtId="40" fontId="14" fillId="0" borderId="175" xfId="1" applyNumberFormat="1" applyFont="1" applyBorder="1" applyAlignment="1">
      <alignment horizontal="center" vertical="center"/>
    </xf>
    <xf numFmtId="40" fontId="14" fillId="6" borderId="176" xfId="1" applyNumberFormat="1" applyFont="1" applyFill="1" applyBorder="1" applyAlignment="1">
      <alignment horizontal="center" vertical="center"/>
    </xf>
    <xf numFmtId="0" fontId="14" fillId="0" borderId="176" xfId="1" applyFont="1" applyBorder="1" applyAlignment="1">
      <alignment horizontal="center" vertical="center"/>
    </xf>
    <xf numFmtId="0" fontId="14" fillId="6" borderId="176" xfId="1" applyFont="1" applyFill="1" applyBorder="1" applyAlignment="1">
      <alignment horizontal="center" vertical="center"/>
    </xf>
    <xf numFmtId="38" fontId="14" fillId="0" borderId="176" xfId="2" applyFont="1" applyBorder="1" applyAlignment="1">
      <alignment horizontal="center" vertical="center"/>
    </xf>
    <xf numFmtId="0" fontId="14" fillId="0" borderId="176" xfId="1" applyFont="1" applyFill="1" applyBorder="1" applyAlignment="1">
      <alignment horizontal="center" vertical="center"/>
    </xf>
    <xf numFmtId="0" fontId="14" fillId="0" borderId="217" xfId="0" applyFont="1" applyBorder="1" applyAlignment="1">
      <alignment horizontal="center" vertical="center"/>
    </xf>
    <xf numFmtId="40" fontId="14" fillId="0" borderId="176" xfId="1" applyNumberFormat="1" applyFont="1" applyBorder="1" applyAlignment="1">
      <alignment horizontal="center" vertical="center"/>
    </xf>
    <xf numFmtId="0" fontId="14" fillId="0" borderId="211" xfId="0" applyFont="1" applyBorder="1" applyAlignment="1">
      <alignment horizontal="center" vertical="center"/>
    </xf>
    <xf numFmtId="0" fontId="14" fillId="0" borderId="212" xfId="0" applyFont="1" applyBorder="1" applyAlignment="1">
      <alignment horizontal="center" vertical="center"/>
    </xf>
    <xf numFmtId="0" fontId="14" fillId="0" borderId="210" xfId="0" applyFont="1" applyBorder="1" applyAlignment="1">
      <alignment vertical="center"/>
    </xf>
    <xf numFmtId="0" fontId="14" fillId="0" borderId="211" xfId="0" applyFont="1" applyBorder="1" applyAlignment="1">
      <alignment vertical="center"/>
    </xf>
    <xf numFmtId="40" fontId="14" fillId="0" borderId="0" xfId="1" applyNumberFormat="1" applyFont="1" applyBorder="1" applyAlignment="1">
      <alignment horizontal="center" vertical="center"/>
    </xf>
    <xf numFmtId="0" fontId="14" fillId="0" borderId="0" xfId="1" applyFont="1" applyAlignment="1">
      <alignment horizontal="center" vertical="center"/>
    </xf>
    <xf numFmtId="0" fontId="14" fillId="0" borderId="0" xfId="1" applyFont="1" applyBorder="1" applyAlignment="1">
      <alignment horizontal="center" vertical="center"/>
    </xf>
    <xf numFmtId="38" fontId="14" fillId="0" borderId="0" xfId="1" applyNumberFormat="1" applyFont="1" applyBorder="1" applyAlignment="1">
      <alignment horizontal="center" vertical="center"/>
    </xf>
    <xf numFmtId="0" fontId="14" fillId="0" borderId="74" xfId="0" applyFont="1" applyBorder="1" applyAlignment="1">
      <alignment horizontal="centerContinuous" vertical="center"/>
    </xf>
    <xf numFmtId="0" fontId="14" fillId="0" borderId="143" xfId="0" applyFont="1" applyBorder="1" applyAlignment="1">
      <alignment horizontal="centerContinuous" vertical="center"/>
    </xf>
    <xf numFmtId="0" fontId="14" fillId="0" borderId="141" xfId="0" applyFont="1" applyBorder="1" applyAlignment="1">
      <alignment horizontal="centerContinuous" vertical="center"/>
    </xf>
    <xf numFmtId="0" fontId="14" fillId="0" borderId="143" xfId="0" applyFont="1" applyBorder="1" applyAlignment="1">
      <alignment horizontal="center" vertical="center"/>
    </xf>
    <xf numFmtId="0" fontId="14" fillId="0" borderId="141" xfId="0" applyFont="1" applyBorder="1" applyAlignment="1">
      <alignment horizontal="center" vertical="center"/>
    </xf>
    <xf numFmtId="0" fontId="14" fillId="0" borderId="110" xfId="0" applyFont="1" applyBorder="1" applyAlignment="1">
      <alignment horizontal="centerContinuous" vertical="center"/>
    </xf>
    <xf numFmtId="0" fontId="14" fillId="0" borderId="153" xfId="0" applyFont="1" applyBorder="1" applyAlignment="1">
      <alignment horizontal="centerContinuous" vertical="center"/>
    </xf>
    <xf numFmtId="0" fontId="14" fillId="0" borderId="154" xfId="0" applyFont="1" applyBorder="1" applyAlignment="1">
      <alignment horizontal="centerContinuous" vertical="center"/>
    </xf>
    <xf numFmtId="38" fontId="14" fillId="0" borderId="155" xfId="0" applyNumberFormat="1" applyFont="1" applyBorder="1" applyAlignment="1">
      <alignment vertical="center"/>
    </xf>
    <xf numFmtId="38" fontId="14" fillId="0" borderId="154" xfId="0" applyNumberFormat="1" applyFont="1" applyBorder="1" applyAlignment="1">
      <alignment vertical="center"/>
    </xf>
    <xf numFmtId="0" fontId="14" fillId="0" borderId="26" xfId="0" applyFont="1" applyBorder="1" applyAlignment="1">
      <alignment horizontal="left" vertical="center"/>
    </xf>
    <xf numFmtId="0" fontId="14" fillId="0" borderId="209" xfId="0" applyFont="1" applyBorder="1" applyAlignment="1">
      <alignment horizontal="center" vertical="center"/>
    </xf>
    <xf numFmtId="179" fontId="14" fillId="6" borderId="214" xfId="1" applyNumberFormat="1" applyFont="1" applyFill="1" applyBorder="1" applyAlignment="1">
      <alignment horizontal="center" vertical="center"/>
    </xf>
    <xf numFmtId="0" fontId="14" fillId="0" borderId="209" xfId="1" applyFont="1" applyBorder="1" applyAlignment="1">
      <alignment horizontal="center" vertical="center"/>
    </xf>
    <xf numFmtId="38" fontId="14" fillId="6" borderId="209" xfId="2" applyFont="1" applyFill="1" applyBorder="1" applyAlignment="1">
      <alignment horizontal="center" vertical="center"/>
    </xf>
    <xf numFmtId="38" fontId="14" fillId="0" borderId="209" xfId="2" applyFont="1" applyBorder="1" applyAlignment="1">
      <alignment horizontal="center" vertical="center"/>
    </xf>
    <xf numFmtId="40" fontId="14" fillId="6" borderId="209" xfId="2" applyNumberFormat="1" applyFont="1" applyFill="1" applyBorder="1" applyAlignment="1">
      <alignment horizontal="center" vertical="center"/>
    </xf>
    <xf numFmtId="40" fontId="14" fillId="0" borderId="209" xfId="2" applyNumberFormat="1" applyFont="1" applyFill="1" applyBorder="1" applyAlignment="1">
      <alignment horizontal="center" vertical="center"/>
    </xf>
    <xf numFmtId="0" fontId="14" fillId="0" borderId="209" xfId="1" applyFont="1" applyFill="1" applyBorder="1" applyAlignment="1">
      <alignment horizontal="center" vertical="center"/>
    </xf>
    <xf numFmtId="38" fontId="14" fillId="0" borderId="209" xfId="2" applyFont="1" applyFill="1" applyBorder="1" applyAlignment="1">
      <alignment horizontal="center" vertical="center"/>
    </xf>
    <xf numFmtId="0" fontId="14" fillId="0" borderId="174" xfId="0" applyFont="1" applyBorder="1" applyAlignment="1">
      <alignment horizontal="center" vertical="center"/>
    </xf>
    <xf numFmtId="40" fontId="14" fillId="6" borderId="175" xfId="1" applyNumberFormat="1" applyFont="1" applyFill="1" applyBorder="1" applyAlignment="1">
      <alignment horizontal="center" vertical="center"/>
    </xf>
    <xf numFmtId="38" fontId="14" fillId="6" borderId="176" xfId="1" applyNumberFormat="1" applyFont="1" applyFill="1" applyBorder="1" applyAlignment="1">
      <alignment horizontal="center" vertical="center"/>
    </xf>
    <xf numFmtId="0" fontId="14" fillId="0" borderId="125" xfId="0" applyFont="1" applyBorder="1" applyAlignment="1">
      <alignment horizontal="center" vertical="center"/>
    </xf>
    <xf numFmtId="40" fontId="14" fillId="6" borderId="186" xfId="1" applyNumberFormat="1" applyFont="1" applyFill="1" applyBorder="1" applyAlignment="1">
      <alignment horizontal="center" vertical="center"/>
    </xf>
    <xf numFmtId="38" fontId="14" fillId="6" borderId="211" xfId="1" applyNumberFormat="1" applyFont="1" applyFill="1" applyBorder="1" applyAlignment="1">
      <alignment horizontal="center" vertical="center"/>
    </xf>
    <xf numFmtId="0" fontId="14" fillId="0" borderId="211" xfId="1" applyFont="1" applyBorder="1" applyAlignment="1">
      <alignment horizontal="center" vertical="center"/>
    </xf>
    <xf numFmtId="0" fontId="14" fillId="6" borderId="211" xfId="1" applyFont="1" applyFill="1" applyBorder="1" applyAlignment="1">
      <alignment horizontal="center" vertical="center"/>
    </xf>
    <xf numFmtId="38" fontId="14" fillId="0" borderId="0" xfId="0" applyNumberFormat="1" applyFont="1" applyBorder="1" applyAlignment="1">
      <alignment horizontal="center" vertical="center"/>
    </xf>
    <xf numFmtId="0" fontId="8" fillId="0" borderId="2" xfId="1" applyFont="1" applyFill="1" applyBorder="1" applyAlignment="1">
      <alignment horizontal="center"/>
    </xf>
    <xf numFmtId="0" fontId="3" fillId="0" borderId="85" xfId="1" applyFont="1" applyFill="1" applyBorder="1" applyAlignment="1"/>
    <xf numFmtId="0" fontId="3" fillId="0" borderId="84" xfId="1" applyFont="1" applyFill="1" applyBorder="1" applyAlignment="1"/>
    <xf numFmtId="0" fontId="3" fillId="0" borderId="241" xfId="1" applyFont="1" applyFill="1" applyBorder="1"/>
    <xf numFmtId="0" fontId="3" fillId="0" borderId="242" xfId="1" applyFont="1" applyFill="1" applyBorder="1"/>
    <xf numFmtId="0" fontId="3" fillId="0" borderId="243" xfId="1" applyFont="1" applyFill="1" applyBorder="1"/>
    <xf numFmtId="0" fontId="3" fillId="0" borderId="244" xfId="1" applyFont="1" applyFill="1" applyBorder="1"/>
    <xf numFmtId="0" fontId="3" fillId="0" borderId="69" xfId="1" applyFont="1" applyFill="1" applyBorder="1" applyAlignment="1"/>
    <xf numFmtId="0" fontId="2" fillId="0" borderId="76" xfId="1" applyFont="1" applyBorder="1" applyAlignment="1">
      <alignment horizontal="center" vertical="center" wrapText="1"/>
    </xf>
    <xf numFmtId="0" fontId="14" fillId="0" borderId="150" xfId="0" applyFont="1" applyBorder="1" applyAlignment="1">
      <alignment vertical="center"/>
    </xf>
    <xf numFmtId="0" fontId="14" fillId="0" borderId="0" xfId="0" applyFont="1" applyBorder="1" applyAlignment="1">
      <alignment vertical="center"/>
    </xf>
    <xf numFmtId="0" fontId="14" fillId="6" borderId="92" xfId="0" applyFont="1" applyFill="1" applyBorder="1" applyAlignment="1">
      <alignment horizontal="center" vertical="center"/>
    </xf>
    <xf numFmtId="0" fontId="14" fillId="6" borderId="78" xfId="0" applyFont="1" applyFill="1" applyBorder="1" applyAlignment="1">
      <alignment horizontal="center" vertical="center"/>
    </xf>
    <xf numFmtId="0" fontId="14" fillId="6" borderId="93" xfId="0" applyFont="1" applyFill="1" applyBorder="1" applyAlignment="1">
      <alignment horizontal="center" vertical="center"/>
    </xf>
    <xf numFmtId="0" fontId="14" fillId="0" borderId="127" xfId="0" applyFont="1" applyBorder="1" applyAlignment="1">
      <alignment vertical="center"/>
    </xf>
    <xf numFmtId="0" fontId="14" fillId="0" borderId="125" xfId="0" applyFont="1" applyBorder="1" applyAlignment="1">
      <alignment vertical="center"/>
    </xf>
    <xf numFmtId="0" fontId="9" fillId="0" borderId="0" xfId="1" applyFont="1" applyFill="1" applyAlignment="1">
      <alignment vertical="center"/>
    </xf>
    <xf numFmtId="0" fontId="2" fillId="0" borderId="0" xfId="1" applyFill="1" applyAlignment="1">
      <alignment horizontal="center" vertical="center"/>
    </xf>
    <xf numFmtId="0" fontId="2" fillId="0" borderId="95" xfId="1" applyFill="1" applyBorder="1" applyAlignment="1">
      <alignment horizontal="center" vertical="center" wrapText="1"/>
    </xf>
    <xf numFmtId="0" fontId="2" fillId="0" borderId="86" xfId="1" applyFill="1" applyBorder="1" applyAlignment="1">
      <alignment horizontal="center" vertical="center" wrapText="1"/>
    </xf>
    <xf numFmtId="0" fontId="2" fillId="0" borderId="76" xfId="1" applyFill="1" applyBorder="1" applyAlignment="1">
      <alignment horizontal="center" vertical="center" wrapText="1"/>
    </xf>
    <xf numFmtId="0" fontId="2" fillId="0" borderId="74" xfId="1" applyFill="1" applyBorder="1" applyAlignment="1">
      <alignment horizontal="center" vertical="center" wrapText="1"/>
    </xf>
    <xf numFmtId="0" fontId="2" fillId="0" borderId="9" xfId="1" applyFill="1" applyBorder="1" applyAlignment="1">
      <alignment horizontal="center" vertical="center" wrapText="1"/>
    </xf>
    <xf numFmtId="0" fontId="2" fillId="0" borderId="57" xfId="1" applyFill="1" applyBorder="1" applyAlignment="1">
      <alignment horizontal="center" vertical="center"/>
    </xf>
    <xf numFmtId="38" fontId="0" fillId="0" borderId="58" xfId="2" applyFont="1" applyFill="1" applyBorder="1" applyAlignment="1">
      <alignment horizontal="center" vertical="center"/>
    </xf>
    <xf numFmtId="0" fontId="2" fillId="0" borderId="58" xfId="1" applyFill="1" applyBorder="1" applyAlignment="1">
      <alignment horizontal="center" vertical="center"/>
    </xf>
    <xf numFmtId="177" fontId="2" fillId="0" borderId="58" xfId="1" applyNumberFormat="1" applyFill="1" applyBorder="1" applyAlignment="1">
      <alignment horizontal="center" vertical="center"/>
    </xf>
    <xf numFmtId="177" fontId="2" fillId="0" borderId="57" xfId="1" applyNumberFormat="1" applyFill="1" applyBorder="1" applyAlignment="1">
      <alignment horizontal="center" vertical="center"/>
    </xf>
    <xf numFmtId="0" fontId="2" fillId="0" borderId="40" xfId="1" applyFill="1" applyBorder="1" applyAlignment="1">
      <alignment horizontal="center" vertical="center"/>
    </xf>
    <xf numFmtId="38" fontId="0" fillId="0" borderId="41" xfId="2" applyFont="1" applyFill="1" applyBorder="1" applyAlignment="1">
      <alignment horizontal="center" vertical="center"/>
    </xf>
    <xf numFmtId="0" fontId="2" fillId="0" borderId="41" xfId="1" applyFill="1" applyBorder="1" applyAlignment="1">
      <alignment horizontal="center" vertical="center"/>
    </xf>
    <xf numFmtId="177" fontId="2" fillId="0" borderId="41" xfId="1" applyNumberFormat="1" applyFill="1" applyBorder="1" applyAlignment="1">
      <alignment horizontal="center" vertical="center"/>
    </xf>
    <xf numFmtId="177" fontId="2" fillId="0" borderId="40" xfId="1" applyNumberFormat="1" applyFill="1" applyBorder="1" applyAlignment="1">
      <alignment horizontal="center" vertical="center"/>
    </xf>
    <xf numFmtId="0" fontId="2" fillId="0" borderId="0" xfId="1" applyFont="1" applyFill="1" applyAlignment="1">
      <alignment vertical="center"/>
    </xf>
    <xf numFmtId="176" fontId="5" fillId="0" borderId="0" xfId="4" applyNumberFormat="1" applyFont="1" applyFill="1" applyBorder="1" applyAlignment="1">
      <alignment vertical="center"/>
    </xf>
    <xf numFmtId="0" fontId="2" fillId="0" borderId="248" xfId="1" applyFill="1" applyBorder="1" applyAlignment="1">
      <alignment horizontal="center" vertical="center"/>
    </xf>
    <xf numFmtId="0" fontId="2" fillId="0" borderId="249" xfId="1" applyFill="1" applyBorder="1" applyAlignment="1">
      <alignment horizontal="center" vertical="center"/>
    </xf>
    <xf numFmtId="0" fontId="2" fillId="0" borderId="250" xfId="1" applyFill="1" applyBorder="1" applyAlignment="1">
      <alignment horizontal="center" vertical="center"/>
    </xf>
    <xf numFmtId="0" fontId="2" fillId="0" borderId="251" xfId="1" applyFill="1" applyBorder="1" applyAlignment="1">
      <alignment horizontal="center" vertical="center"/>
    </xf>
    <xf numFmtId="0" fontId="3" fillId="0" borderId="3" xfId="1" applyFont="1" applyFill="1" applyBorder="1" applyAlignment="1">
      <alignment horizontal="center"/>
    </xf>
    <xf numFmtId="0" fontId="3" fillId="0" borderId="7" xfId="1" applyFont="1" applyFill="1" applyBorder="1" applyAlignment="1">
      <alignment horizontal="center"/>
    </xf>
    <xf numFmtId="0" fontId="3" fillId="0" borderId="60" xfId="1" applyFont="1" applyFill="1" applyBorder="1"/>
    <xf numFmtId="0" fontId="18" fillId="3" borderId="66" xfId="6" applyFont="1" applyFill="1" applyBorder="1" applyAlignment="1">
      <alignment horizontal="center" vertical="top" textRotation="255"/>
    </xf>
    <xf numFmtId="0" fontId="18" fillId="0" borderId="0" xfId="6" applyFont="1" applyAlignment="1" applyProtection="1">
      <alignment horizontal="right"/>
      <protection locked="0"/>
    </xf>
    <xf numFmtId="0" fontId="18" fillId="0" borderId="0" xfId="6" applyFont="1" applyAlignment="1"/>
    <xf numFmtId="0" fontId="20" fillId="0" borderId="0" xfId="6" applyFont="1" applyAlignment="1">
      <alignment horizontal="center"/>
    </xf>
    <xf numFmtId="0" fontId="18" fillId="0" borderId="0" xfId="6" applyFont="1" applyAlignment="1">
      <alignment vertical="top" wrapText="1"/>
    </xf>
    <xf numFmtId="0" fontId="18" fillId="0" borderId="0" xfId="6" applyFont="1" applyAlignment="1">
      <alignment horizontal="center" wrapText="1"/>
    </xf>
    <xf numFmtId="0" fontId="18" fillId="0" borderId="40" xfId="6" applyFont="1" applyBorder="1" applyAlignment="1">
      <alignment horizontal="center" vertical="center" wrapText="1"/>
    </xf>
    <xf numFmtId="0" fontId="18" fillId="0" borderId="49" xfId="6" applyFont="1" applyBorder="1" applyAlignment="1">
      <alignment wrapText="1"/>
    </xf>
    <xf numFmtId="0" fontId="18" fillId="0" borderId="1" xfId="6" applyFont="1" applyBorder="1" applyAlignment="1">
      <alignment horizontal="center" vertical="top"/>
    </xf>
    <xf numFmtId="0" fontId="18" fillId="0" borderId="2" xfId="6" applyFont="1" applyBorder="1" applyAlignment="1">
      <alignment horizontal="center" vertical="top"/>
    </xf>
    <xf numFmtId="0" fontId="18" fillId="0" borderId="4" xfId="6" applyFont="1" applyBorder="1" applyAlignment="1">
      <alignment horizontal="center" vertical="top"/>
    </xf>
    <xf numFmtId="0" fontId="18" fillId="0" borderId="16" xfId="6" applyFont="1" applyBorder="1" applyAlignment="1">
      <alignment horizontal="center" vertical="top"/>
    </xf>
    <xf numFmtId="0" fontId="18" fillId="0" borderId="0" xfId="6" applyFont="1" applyBorder="1" applyAlignment="1">
      <alignment horizontal="center" vertical="top"/>
    </xf>
    <xf numFmtId="0" fontId="18" fillId="0" borderId="17" xfId="6" applyFont="1" applyBorder="1" applyAlignment="1">
      <alignment horizontal="center" vertical="top"/>
    </xf>
    <xf numFmtId="0" fontId="18" fillId="0" borderId="42" xfId="6" applyFont="1" applyBorder="1" applyAlignment="1">
      <alignment horizontal="center" vertical="top"/>
    </xf>
    <xf numFmtId="0" fontId="18" fillId="0" borderId="59" xfId="6" applyFont="1" applyBorder="1" applyAlignment="1">
      <alignment horizontal="center" vertical="top"/>
    </xf>
    <xf numFmtId="0" fontId="18" fillId="0" borderId="61" xfId="6" applyFont="1" applyBorder="1" applyAlignment="1">
      <alignment horizontal="center" vertical="top"/>
    </xf>
    <xf numFmtId="0" fontId="18" fillId="0" borderId="220" xfId="6" applyFont="1" applyBorder="1" applyAlignment="1" applyProtection="1">
      <alignment horizontal="left" vertical="top" wrapText="1"/>
      <protection locked="0"/>
    </xf>
    <xf numFmtId="0" fontId="18" fillId="0" borderId="2" xfId="6" applyFont="1" applyBorder="1" applyAlignment="1" applyProtection="1">
      <alignment horizontal="left" vertical="top" wrapText="1"/>
      <protection locked="0"/>
    </xf>
    <xf numFmtId="0" fontId="18" fillId="0" borderId="3" xfId="6" applyFont="1" applyBorder="1" applyAlignment="1" applyProtection="1">
      <alignment horizontal="left" vertical="top" wrapText="1"/>
      <protection locked="0"/>
    </xf>
    <xf numFmtId="0" fontId="18" fillId="0" borderId="65" xfId="6" applyFont="1" applyBorder="1" applyAlignment="1" applyProtection="1">
      <alignment horizontal="left" vertical="top" wrapText="1"/>
      <protection locked="0"/>
    </xf>
    <xf numFmtId="0" fontId="18" fillId="0" borderId="0" xfId="6" applyFont="1" applyBorder="1" applyAlignment="1" applyProtection="1">
      <alignment horizontal="left" vertical="top" wrapText="1"/>
      <protection locked="0"/>
    </xf>
    <xf numFmtId="0" fontId="18" fillId="0" borderId="51" xfId="6" applyFont="1" applyBorder="1" applyAlignment="1" applyProtection="1">
      <alignment horizontal="left" vertical="top" wrapText="1"/>
      <protection locked="0"/>
    </xf>
    <xf numFmtId="0" fontId="18" fillId="0" borderId="70" xfId="6" applyFont="1" applyBorder="1" applyAlignment="1" applyProtection="1">
      <alignment horizontal="left" vertical="top" wrapText="1"/>
      <protection locked="0"/>
    </xf>
    <xf numFmtId="0" fontId="18" fillId="0" borderId="59" xfId="6" applyFont="1" applyBorder="1" applyAlignment="1" applyProtection="1">
      <alignment horizontal="left" vertical="top" wrapText="1"/>
      <protection locked="0"/>
    </xf>
    <xf numFmtId="0" fontId="18" fillId="0" borderId="60" xfId="6" applyFont="1" applyBorder="1" applyAlignment="1" applyProtection="1">
      <alignment horizontal="left" vertical="top" wrapText="1"/>
      <protection locked="0"/>
    </xf>
    <xf numFmtId="0" fontId="18" fillId="0" borderId="16" xfId="6" applyFont="1" applyFill="1" applyBorder="1" applyAlignment="1">
      <alignment horizontal="center" vertical="top"/>
    </xf>
    <xf numFmtId="0" fontId="18" fillId="0" borderId="0" xfId="6" applyFont="1" applyFill="1" applyBorder="1" applyAlignment="1">
      <alignment horizontal="center" vertical="top"/>
    </xf>
    <xf numFmtId="0" fontId="18" fillId="0" borderId="17" xfId="6" applyFont="1" applyFill="1" applyBorder="1" applyAlignment="1">
      <alignment horizontal="center" vertical="top"/>
    </xf>
    <xf numFmtId="0" fontId="18" fillId="0" borderId="42" xfId="6" applyFont="1" applyFill="1" applyBorder="1" applyAlignment="1">
      <alignment horizontal="center" vertical="top"/>
    </xf>
    <xf numFmtId="0" fontId="18" fillId="0" borderId="59" xfId="6" applyFont="1" applyFill="1" applyBorder="1" applyAlignment="1">
      <alignment horizontal="center" vertical="top"/>
    </xf>
    <xf numFmtId="0" fontId="18" fillId="0" borderId="61" xfId="6" applyFont="1" applyFill="1" applyBorder="1" applyAlignment="1">
      <alignment horizontal="center" vertical="top"/>
    </xf>
    <xf numFmtId="0" fontId="18" fillId="0" borderId="65" xfId="6" applyFont="1" applyFill="1" applyBorder="1" applyAlignment="1">
      <alignment horizontal="left" vertical="top" wrapText="1"/>
    </xf>
    <xf numFmtId="0" fontId="18" fillId="0" borderId="0" xfId="6" applyFont="1" applyFill="1" applyBorder="1" applyAlignment="1">
      <alignment horizontal="left" vertical="top" wrapText="1"/>
    </xf>
    <xf numFmtId="0" fontId="18" fillId="0" borderId="51" xfId="6" applyFont="1" applyFill="1" applyBorder="1" applyAlignment="1">
      <alignment horizontal="left" vertical="top" wrapText="1"/>
    </xf>
    <xf numFmtId="0" fontId="18" fillId="0" borderId="58" xfId="6" applyFont="1" applyFill="1" applyBorder="1" applyAlignment="1" applyProtection="1">
      <alignment horizontal="left" vertical="top" wrapText="1"/>
      <protection locked="0"/>
    </xf>
    <xf numFmtId="0" fontId="18" fillId="0" borderId="49" xfId="6" applyFont="1" applyFill="1" applyBorder="1" applyAlignment="1" applyProtection="1">
      <alignment horizontal="left" vertical="top" wrapText="1"/>
      <protection locked="0"/>
    </xf>
    <xf numFmtId="0" fontId="18" fillId="0" borderId="50" xfId="6" applyFont="1" applyFill="1" applyBorder="1" applyAlignment="1" applyProtection="1">
      <alignment horizontal="left" vertical="top" wrapText="1"/>
      <protection locked="0"/>
    </xf>
    <xf numFmtId="0" fontId="18" fillId="0" borderId="63" xfId="6" applyFont="1" applyFill="1" applyBorder="1" applyAlignment="1">
      <alignment horizontal="left" vertical="top" wrapText="1"/>
    </xf>
    <xf numFmtId="0" fontId="18" fillId="0" borderId="33" xfId="6" applyFont="1" applyFill="1" applyBorder="1" applyAlignment="1">
      <alignment horizontal="left" vertical="top" wrapText="1"/>
    </xf>
    <xf numFmtId="0" fontId="18" fillId="0" borderId="221" xfId="6" applyFont="1" applyFill="1" applyBorder="1" applyAlignment="1">
      <alignment horizontal="left" vertical="top" wrapText="1"/>
    </xf>
    <xf numFmtId="0" fontId="18" fillId="0" borderId="70" xfId="6" applyFont="1" applyFill="1" applyBorder="1" applyAlignment="1" applyProtection="1">
      <alignment horizontal="left" vertical="top" wrapText="1"/>
      <protection locked="0"/>
    </xf>
    <xf numFmtId="0" fontId="18" fillId="0" borderId="59" xfId="6" applyFont="1" applyFill="1" applyBorder="1" applyAlignment="1" applyProtection="1">
      <alignment horizontal="left" vertical="top" wrapText="1"/>
      <protection locked="0"/>
    </xf>
    <xf numFmtId="0" fontId="18" fillId="0" borderId="60" xfId="6" applyFont="1" applyFill="1" applyBorder="1" applyAlignment="1" applyProtection="1">
      <alignment horizontal="left" vertical="top" wrapText="1"/>
      <protection locked="0"/>
    </xf>
    <xf numFmtId="0" fontId="18" fillId="0" borderId="223" xfId="6" applyFont="1" applyBorder="1" applyAlignment="1">
      <alignment horizontal="center" vertical="top"/>
    </xf>
    <xf numFmtId="0" fontId="18" fillId="0" borderId="222" xfId="6" applyFont="1" applyBorder="1" applyAlignment="1">
      <alignment horizontal="center" vertical="top"/>
    </xf>
    <xf numFmtId="0" fontId="18" fillId="0" borderId="35" xfId="6" applyFont="1" applyBorder="1" applyAlignment="1">
      <alignment horizontal="center" vertical="top"/>
    </xf>
    <xf numFmtId="0" fontId="18" fillId="0" borderId="40" xfId="6" applyFont="1" applyBorder="1" applyAlignment="1">
      <alignment horizontal="center" vertical="top"/>
    </xf>
    <xf numFmtId="0" fontId="18" fillId="0" borderId="45" xfId="6" applyFont="1" applyBorder="1" applyAlignment="1">
      <alignment horizontal="center" vertical="top"/>
    </xf>
    <xf numFmtId="0" fontId="18" fillId="0" borderId="46" xfId="6" applyFont="1" applyBorder="1" applyAlignment="1">
      <alignment horizontal="center" vertical="top"/>
    </xf>
    <xf numFmtId="0" fontId="22" fillId="0" borderId="198" xfId="6" applyFont="1" applyBorder="1" applyAlignment="1">
      <alignment horizontal="left" vertical="top"/>
    </xf>
    <xf numFmtId="0" fontId="22" fillId="0" borderId="121" xfId="6" applyFont="1" applyBorder="1" applyAlignment="1">
      <alignment horizontal="left" vertical="top"/>
    </xf>
    <xf numFmtId="0" fontId="22" fillId="0" borderId="179" xfId="6" applyFont="1" applyBorder="1" applyAlignment="1">
      <alignment horizontal="left" vertical="top"/>
    </xf>
    <xf numFmtId="0" fontId="22" fillId="0" borderId="40" xfId="6" applyFont="1" applyBorder="1" applyAlignment="1">
      <alignment horizontal="left" vertical="top"/>
    </xf>
    <xf numFmtId="0" fontId="22" fillId="0" borderId="38" xfId="6" applyFont="1" applyBorder="1" applyAlignment="1">
      <alignment horizontal="left" vertical="top"/>
    </xf>
    <xf numFmtId="0" fontId="22" fillId="0" borderId="46" xfId="6" applyFont="1" applyBorder="1" applyAlignment="1">
      <alignment horizontal="left" vertical="top"/>
    </xf>
    <xf numFmtId="0" fontId="22" fillId="0" borderId="44" xfId="6" applyFont="1" applyBorder="1" applyAlignment="1">
      <alignment horizontal="left" vertical="top"/>
    </xf>
    <xf numFmtId="0" fontId="2" fillId="0" borderId="0" xfId="1" applyFill="1" applyAlignment="1">
      <alignment horizontal="center" vertical="center"/>
    </xf>
    <xf numFmtId="38" fontId="0" fillId="0" borderId="56" xfId="2" applyFont="1" applyFill="1" applyBorder="1" applyAlignment="1">
      <alignment horizontal="center" vertical="center"/>
    </xf>
    <xf numFmtId="38" fontId="0" fillId="0" borderId="36" xfId="2" applyFont="1" applyFill="1" applyBorder="1" applyAlignment="1">
      <alignment horizontal="center" vertical="center"/>
    </xf>
    <xf numFmtId="38" fontId="0" fillId="0" borderId="246" xfId="2" applyFont="1" applyFill="1" applyBorder="1" applyAlignment="1">
      <alignment horizontal="center" vertical="center"/>
    </xf>
    <xf numFmtId="38" fontId="0" fillId="0" borderId="243" xfId="2" applyFont="1" applyFill="1" applyBorder="1" applyAlignment="1">
      <alignment horizontal="center" vertical="center"/>
    </xf>
    <xf numFmtId="178" fontId="2" fillId="0" borderId="245" xfId="1" applyNumberFormat="1" applyFill="1" applyBorder="1" applyAlignment="1">
      <alignment horizontal="center" vertical="center"/>
    </xf>
    <xf numFmtId="178" fontId="2" fillId="0" borderId="58" xfId="1" applyNumberFormat="1" applyFill="1" applyBorder="1" applyAlignment="1">
      <alignment horizontal="center" vertical="center"/>
    </xf>
    <xf numFmtId="178" fontId="2" fillId="0" borderId="41" xfId="1" applyNumberFormat="1" applyFill="1" applyBorder="1" applyAlignment="1">
      <alignment horizontal="center" vertical="center"/>
    </xf>
    <xf numFmtId="0" fontId="2" fillId="0" borderId="90" xfId="1" applyFill="1" applyBorder="1" applyAlignment="1">
      <alignment horizontal="center" vertical="center" wrapText="1"/>
    </xf>
    <xf numFmtId="0" fontId="2" fillId="0" borderId="92" xfId="1" applyFill="1" applyBorder="1" applyAlignment="1">
      <alignment horizontal="center" vertical="center" wrapText="1"/>
    </xf>
    <xf numFmtId="0" fontId="2" fillId="0" borderId="99" xfId="1" applyFill="1" applyBorder="1" applyAlignment="1">
      <alignment horizontal="center" vertical="center" wrapText="1"/>
    </xf>
    <xf numFmtId="0" fontId="2" fillId="0" borderId="41" xfId="1" applyFill="1" applyBorder="1" applyAlignment="1">
      <alignment horizontal="center" vertical="center" wrapText="1"/>
    </xf>
    <xf numFmtId="0" fontId="2" fillId="0" borderId="37" xfId="1" applyFill="1" applyBorder="1" applyAlignment="1">
      <alignment horizontal="center" vertical="center" wrapText="1"/>
    </xf>
    <xf numFmtId="0" fontId="2" fillId="0" borderId="102" xfId="1" applyFill="1" applyBorder="1" applyAlignment="1">
      <alignment horizontal="center" vertical="center" wrapText="1"/>
    </xf>
    <xf numFmtId="0" fontId="2" fillId="0" borderId="78" xfId="1" applyFill="1" applyBorder="1" applyAlignment="1">
      <alignment horizontal="center" vertical="center" wrapText="1"/>
    </xf>
    <xf numFmtId="0" fontId="2" fillId="0" borderId="94" xfId="1" applyFill="1" applyBorder="1" applyAlignment="1">
      <alignment horizontal="center" vertical="center" wrapText="1"/>
    </xf>
    <xf numFmtId="0" fontId="2" fillId="0" borderId="103" xfId="1" applyFill="1" applyBorder="1" applyAlignment="1">
      <alignment horizontal="center" vertical="center"/>
    </xf>
    <xf numFmtId="0" fontId="2" fillId="0" borderId="33" xfId="1" applyFill="1" applyBorder="1" applyAlignment="1">
      <alignment horizontal="center" vertical="center"/>
    </xf>
    <xf numFmtId="0" fontId="2" fillId="0" borderId="64" xfId="1" applyFill="1" applyBorder="1" applyAlignment="1">
      <alignment horizontal="center" vertical="center"/>
    </xf>
    <xf numFmtId="0" fontId="2" fillId="0" borderId="36" xfId="1" applyFill="1" applyBorder="1" applyAlignment="1">
      <alignment horizontal="center" vertical="center" wrapText="1"/>
    </xf>
    <xf numFmtId="0" fontId="2" fillId="0" borderId="64" xfId="1" applyFill="1" applyBorder="1" applyAlignment="1">
      <alignment horizontal="center" vertical="center" wrapText="1"/>
    </xf>
    <xf numFmtId="0" fontId="2" fillId="0" borderId="17" xfId="1" applyFill="1" applyBorder="1" applyAlignment="1">
      <alignment horizontal="center" vertical="center" wrapText="1"/>
    </xf>
    <xf numFmtId="38" fontId="0" fillId="0" borderId="40" xfId="2" applyFont="1" applyFill="1" applyBorder="1" applyAlignment="1">
      <alignment horizontal="center" vertical="center"/>
    </xf>
    <xf numFmtId="38" fontId="0" fillId="0" borderId="57" xfId="2" applyFont="1" applyFill="1" applyBorder="1" applyAlignment="1">
      <alignment horizontal="center" vertical="center"/>
    </xf>
    <xf numFmtId="0" fontId="2" fillId="0" borderId="40" xfId="1" applyFill="1" applyBorder="1" applyAlignment="1">
      <alignment horizontal="center" vertical="center" wrapText="1"/>
    </xf>
    <xf numFmtId="0" fontId="2" fillId="0" borderId="40" xfId="1" applyFill="1" applyBorder="1" applyAlignment="1">
      <alignment horizontal="center" vertical="center"/>
    </xf>
    <xf numFmtId="0" fontId="2" fillId="0" borderId="78" xfId="1" applyFill="1" applyBorder="1" applyAlignment="1">
      <alignment horizontal="center" vertical="center"/>
    </xf>
    <xf numFmtId="0" fontId="2" fillId="0" borderId="76" xfId="1" applyFill="1" applyBorder="1" applyAlignment="1">
      <alignment horizontal="center" vertical="center"/>
    </xf>
    <xf numFmtId="0" fontId="2" fillId="0" borderId="93" xfId="1" applyFill="1" applyBorder="1" applyAlignment="1">
      <alignment horizontal="center" vertical="center"/>
    </xf>
    <xf numFmtId="0" fontId="2" fillId="0" borderId="96" xfId="1" applyFill="1" applyBorder="1" applyAlignment="1">
      <alignment horizontal="center" vertical="center"/>
    </xf>
    <xf numFmtId="0" fontId="2" fillId="0" borderId="101" xfId="1" applyFill="1" applyBorder="1" applyAlignment="1">
      <alignment horizontal="center" vertical="center"/>
    </xf>
    <xf numFmtId="0" fontId="2" fillId="0" borderId="95" xfId="1" applyFill="1" applyBorder="1" applyAlignment="1">
      <alignment horizontal="center" vertical="center" wrapText="1"/>
    </xf>
    <xf numFmtId="0" fontId="2" fillId="0" borderId="104" xfId="1" applyFill="1" applyBorder="1" applyAlignment="1">
      <alignment horizontal="center" vertical="center"/>
    </xf>
    <xf numFmtId="0" fontId="2" fillId="0" borderId="37" xfId="1" applyFill="1" applyBorder="1" applyAlignment="1">
      <alignment horizontal="center" vertical="center"/>
    </xf>
    <xf numFmtId="0" fontId="2" fillId="0" borderId="102" xfId="1" applyFill="1" applyBorder="1" applyAlignment="1">
      <alignment horizontal="center" vertical="center"/>
    </xf>
    <xf numFmtId="0" fontId="2" fillId="0" borderId="41" xfId="1" applyFill="1" applyBorder="1" applyAlignment="1">
      <alignment horizontal="center" vertical="center"/>
    </xf>
    <xf numFmtId="178" fontId="2" fillId="0" borderId="247" xfId="1" applyNumberFormat="1" applyFill="1" applyBorder="1" applyAlignment="1">
      <alignment horizontal="center" vertical="center"/>
    </xf>
    <xf numFmtId="178" fontId="2" fillId="0" borderId="55" xfId="1" applyNumberFormat="1" applyFill="1" applyBorder="1" applyAlignment="1">
      <alignment horizontal="center" vertical="center"/>
    </xf>
    <xf numFmtId="38" fontId="0" fillId="0" borderId="90" xfId="2" applyFont="1" applyFill="1" applyBorder="1" applyAlignment="1">
      <alignment horizontal="center" vertical="center"/>
    </xf>
    <xf numFmtId="38" fontId="0" fillId="0" borderId="88" xfId="2" applyFont="1" applyFill="1" applyBorder="1" applyAlignment="1">
      <alignment horizontal="center" vertical="center"/>
    </xf>
    <xf numFmtId="0" fontId="2" fillId="0" borderId="33" xfId="1" applyFont="1" applyFill="1" applyBorder="1" applyAlignment="1">
      <alignment horizontal="left" vertical="center" wrapText="1"/>
    </xf>
    <xf numFmtId="0" fontId="2" fillId="0" borderId="0" xfId="1" applyFont="1" applyFill="1" applyBorder="1" applyAlignment="1">
      <alignment horizontal="left" vertical="center" wrapText="1"/>
    </xf>
    <xf numFmtId="0" fontId="5" fillId="0" borderId="0" xfId="1" applyFont="1" applyAlignment="1">
      <alignment horizontal="center" vertical="center"/>
    </xf>
    <xf numFmtId="0" fontId="2" fillId="0" borderId="64" xfId="1" applyFont="1" applyBorder="1" applyAlignment="1">
      <alignment horizontal="center" vertical="center"/>
    </xf>
    <xf numFmtId="0" fontId="2" fillId="0" borderId="9" xfId="1" applyFont="1" applyBorder="1" applyAlignment="1">
      <alignment horizontal="center" vertical="center"/>
    </xf>
    <xf numFmtId="0" fontId="2" fillId="0" borderId="89" xfId="1" applyFont="1" applyBorder="1" applyAlignment="1">
      <alignment horizontal="center" vertical="center" wrapText="1"/>
    </xf>
    <xf numFmtId="0" fontId="2" fillId="0" borderId="105" xfId="1" applyFont="1" applyBorder="1" applyAlignment="1">
      <alignment horizontal="center" vertical="center" wrapText="1"/>
    </xf>
    <xf numFmtId="0" fontId="2" fillId="0" borderId="90" xfId="1" applyFont="1" applyBorder="1" applyAlignment="1">
      <alignment horizontal="center" vertical="center"/>
    </xf>
    <xf numFmtId="0" fontId="2" fillId="0" borderId="99" xfId="1" applyFont="1" applyBorder="1" applyAlignment="1">
      <alignment horizontal="center" vertical="center"/>
    </xf>
    <xf numFmtId="0" fontId="2" fillId="0" borderId="40" xfId="1" applyFont="1" applyBorder="1" applyAlignment="1">
      <alignment horizontal="center" vertical="center" wrapText="1"/>
    </xf>
    <xf numFmtId="0" fontId="2" fillId="0" borderId="76" xfId="1" applyFont="1" applyBorder="1" applyAlignment="1">
      <alignment horizontal="center" vertical="center" wrapText="1"/>
    </xf>
    <xf numFmtId="0" fontId="2" fillId="0" borderId="78" xfId="1" applyFont="1" applyBorder="1" applyAlignment="1">
      <alignment horizontal="center" vertical="center" wrapText="1"/>
    </xf>
    <xf numFmtId="0" fontId="2" fillId="0" borderId="86" xfId="1" applyFont="1" applyBorder="1" applyAlignment="1">
      <alignment horizontal="center" vertical="center" wrapText="1"/>
    </xf>
    <xf numFmtId="38" fontId="2" fillId="0" borderId="106" xfId="2" applyFont="1" applyBorder="1" applyAlignment="1">
      <alignment horizontal="center" vertical="center"/>
    </xf>
    <xf numFmtId="178" fontId="2" fillId="0" borderId="237" xfId="1" applyNumberFormat="1" applyBorder="1" applyAlignment="1">
      <alignment horizontal="center" vertical="center"/>
    </xf>
    <xf numFmtId="178" fontId="2" fillId="0" borderId="101" xfId="1" applyNumberFormat="1" applyBorder="1" applyAlignment="1">
      <alignment horizontal="center" vertical="center"/>
    </xf>
    <xf numFmtId="0" fontId="2" fillId="0" borderId="98" xfId="1" applyFont="1" applyFill="1" applyBorder="1" applyAlignment="1">
      <alignment horizontal="center" vertical="center"/>
    </xf>
    <xf numFmtId="0" fontId="2" fillId="0" borderId="100" xfId="1" applyFont="1" applyFill="1" applyBorder="1" applyAlignment="1">
      <alignment horizontal="center" vertical="center"/>
    </xf>
    <xf numFmtId="0" fontId="2" fillId="0" borderId="97" xfId="1" applyFont="1" applyBorder="1" applyAlignment="1">
      <alignment vertical="center"/>
    </xf>
    <xf numFmtId="0" fontId="2" fillId="0" borderId="86" xfId="1" applyFont="1" applyBorder="1" applyAlignment="1">
      <alignment vertical="center"/>
    </xf>
    <xf numFmtId="38" fontId="2" fillId="0" borderId="97" xfId="2" applyFont="1" applyBorder="1" applyAlignment="1">
      <alignment horizontal="center" vertical="center"/>
    </xf>
    <xf numFmtId="38" fontId="2" fillId="0" borderId="94" xfId="2" applyFont="1" applyBorder="1" applyAlignment="1">
      <alignment horizontal="center" vertical="center"/>
    </xf>
    <xf numFmtId="0" fontId="2" fillId="0" borderId="95" xfId="1" applyFont="1" applyFill="1" applyBorder="1" applyAlignment="1">
      <alignment horizontal="center" vertical="center"/>
    </xf>
    <xf numFmtId="0" fontId="2" fillId="0" borderId="94" xfId="1" applyFont="1" applyBorder="1" applyAlignment="1">
      <alignment vertical="center"/>
    </xf>
    <xf numFmtId="0" fontId="2" fillId="0" borderId="40" xfId="1" applyFont="1" applyBorder="1" applyAlignment="1">
      <alignment horizontal="center" vertical="center"/>
    </xf>
    <xf numFmtId="0" fontId="2" fillId="0" borderId="76" xfId="1" applyFont="1" applyBorder="1" applyAlignment="1">
      <alignment horizontal="center" vertical="center"/>
    </xf>
    <xf numFmtId="0" fontId="2" fillId="0" borderId="63" xfId="1" applyFont="1" applyBorder="1" applyAlignment="1">
      <alignment horizontal="center" vertical="center"/>
    </xf>
    <xf numFmtId="0" fontId="2" fillId="0" borderId="65" xfId="1" applyFont="1" applyBorder="1" applyAlignment="1">
      <alignment horizontal="center" vertical="center"/>
    </xf>
    <xf numFmtId="0" fontId="2" fillId="0" borderId="85" xfId="1" applyFont="1" applyBorder="1" applyAlignment="1">
      <alignment horizontal="center" vertical="center"/>
    </xf>
    <xf numFmtId="0" fontId="2" fillId="0" borderId="93" xfId="1" applyFont="1" applyBorder="1" applyAlignment="1">
      <alignment horizontal="center" vertical="center"/>
    </xf>
    <xf numFmtId="0" fontId="2" fillId="0" borderId="96" xfId="1" applyFont="1" applyBorder="1" applyAlignment="1">
      <alignment horizontal="center" vertical="center"/>
    </xf>
    <xf numFmtId="0" fontId="2" fillId="0" borderId="101" xfId="1" applyFont="1" applyBorder="1" applyAlignment="1">
      <alignment horizontal="center" vertical="center"/>
    </xf>
    <xf numFmtId="0" fontId="2" fillId="0" borderId="218" xfId="1" applyFont="1" applyBorder="1" applyAlignment="1">
      <alignment horizontal="center" vertical="center"/>
    </xf>
    <xf numFmtId="0" fontId="2" fillId="0" borderId="237" xfId="1" applyBorder="1" applyAlignment="1">
      <alignment horizontal="center" vertical="center"/>
    </xf>
    <xf numFmtId="0" fontId="2" fillId="0" borderId="101" xfId="1" applyBorder="1" applyAlignment="1">
      <alignment horizontal="center" vertical="center"/>
    </xf>
    <xf numFmtId="178" fontId="2" fillId="0" borderId="117" xfId="1" applyNumberFormat="1" applyFont="1" applyBorder="1" applyAlignment="1">
      <alignment horizontal="center" vertical="center"/>
    </xf>
    <xf numFmtId="178" fontId="2" fillId="0" borderId="118" xfId="1" applyNumberFormat="1" applyFont="1" applyBorder="1" applyAlignment="1">
      <alignment horizontal="center" vertical="center"/>
    </xf>
    <xf numFmtId="0" fontId="2" fillId="0" borderId="98" xfId="1" applyFont="1" applyBorder="1" applyAlignment="1">
      <alignment horizontal="center" vertical="center"/>
    </xf>
    <xf numFmtId="0" fontId="2" fillId="0" borderId="100" xfId="1" applyFont="1" applyBorder="1" applyAlignment="1">
      <alignment horizontal="center" vertical="center"/>
    </xf>
    <xf numFmtId="38" fontId="14" fillId="0" borderId="168" xfId="2" applyFont="1" applyBorder="1" applyAlignment="1">
      <alignment horizontal="center" vertical="center"/>
    </xf>
    <xf numFmtId="38" fontId="14" fillId="0" borderId="163" xfId="2" applyFont="1" applyBorder="1" applyAlignment="1">
      <alignment horizontal="center" vertical="center"/>
    </xf>
    <xf numFmtId="0" fontId="14" fillId="0" borderId="168" xfId="0" applyFont="1" applyBorder="1" applyAlignment="1">
      <alignment vertical="center" shrinkToFit="1"/>
    </xf>
    <xf numFmtId="0" fontId="14" fillId="0" borderId="169" xfId="0" applyFont="1" applyBorder="1" applyAlignment="1">
      <alignment vertical="center" shrinkToFit="1"/>
    </xf>
    <xf numFmtId="0" fontId="14" fillId="0" borderId="163" xfId="0" applyFont="1" applyBorder="1" applyAlignment="1">
      <alignment vertical="center" shrinkToFit="1"/>
    </xf>
    <xf numFmtId="38" fontId="14" fillId="0" borderId="231" xfId="2" applyFont="1" applyBorder="1" applyAlignment="1">
      <alignment horizontal="center" vertical="center"/>
    </xf>
    <xf numFmtId="38" fontId="14" fillId="0" borderId="234" xfId="2" applyFont="1" applyBorder="1" applyAlignment="1">
      <alignment horizontal="center" vertical="center"/>
    </xf>
    <xf numFmtId="0" fontId="14" fillId="0" borderId="199" xfId="0" applyFont="1" applyBorder="1" applyAlignment="1">
      <alignment horizontal="center" vertical="center"/>
    </xf>
    <xf numFmtId="0" fontId="14" fillId="0" borderId="43" xfId="0" applyFont="1" applyBorder="1" applyAlignment="1">
      <alignment horizontal="center" vertical="center"/>
    </xf>
    <xf numFmtId="0" fontId="14" fillId="6" borderId="47" xfId="0" applyFont="1" applyFill="1" applyBorder="1" applyAlignment="1">
      <alignment horizontal="center" vertical="center"/>
    </xf>
    <xf numFmtId="0" fontId="14" fillId="6" borderId="200" xfId="0" applyFont="1" applyFill="1" applyBorder="1" applyAlignment="1">
      <alignment horizontal="center" vertical="center"/>
    </xf>
    <xf numFmtId="0" fontId="14" fillId="6" borderId="201" xfId="0" applyFont="1" applyFill="1" applyBorder="1" applyAlignment="1">
      <alignment horizontal="center" vertical="center"/>
    </xf>
    <xf numFmtId="181" fontId="14" fillId="0" borderId="167" xfId="2" applyNumberFormat="1" applyFont="1" applyBorder="1" applyAlignment="1">
      <alignment horizontal="center" vertical="center"/>
    </xf>
    <xf numFmtId="181" fontId="14" fillId="0" borderId="174" xfId="2" applyNumberFormat="1" applyFont="1" applyBorder="1" applyAlignment="1">
      <alignment horizontal="center" vertical="center"/>
    </xf>
    <xf numFmtId="0" fontId="14" fillId="0" borderId="27" xfId="0" applyFont="1" applyBorder="1" applyAlignment="1">
      <alignment horizontal="center" vertical="center"/>
    </xf>
    <xf numFmtId="0" fontId="14" fillId="0" borderId="49" xfId="0" applyFont="1" applyBorder="1" applyAlignment="1">
      <alignment horizontal="center" vertical="center"/>
    </xf>
    <xf numFmtId="182" fontId="14" fillId="0" borderId="137" xfId="0" applyNumberFormat="1" applyFont="1" applyFill="1" applyBorder="1" applyAlignment="1">
      <alignment horizontal="center" vertical="center"/>
    </xf>
    <xf numFmtId="182" fontId="14" fillId="0" borderId="49" xfId="0" applyNumberFormat="1" applyFont="1" applyFill="1" applyBorder="1" applyAlignment="1">
      <alignment horizontal="center" vertical="center"/>
    </xf>
    <xf numFmtId="182" fontId="14" fillId="0" borderId="138" xfId="0" applyNumberFormat="1" applyFont="1" applyFill="1" applyBorder="1" applyAlignment="1">
      <alignment horizontal="center" vertical="center"/>
    </xf>
    <xf numFmtId="182" fontId="14" fillId="0" borderId="132" xfId="0" applyNumberFormat="1" applyFont="1" applyFill="1" applyBorder="1" applyAlignment="1">
      <alignment horizontal="center" vertical="center"/>
    </xf>
    <xf numFmtId="182" fontId="14" fillId="0" borderId="15" xfId="0" applyNumberFormat="1" applyFont="1" applyFill="1" applyBorder="1" applyAlignment="1">
      <alignment horizontal="center" vertical="center"/>
    </xf>
    <xf numFmtId="182" fontId="14" fillId="0" borderId="133" xfId="0" applyNumberFormat="1" applyFont="1" applyFill="1" applyBorder="1" applyAlignment="1">
      <alignment horizontal="center" vertical="center"/>
    </xf>
    <xf numFmtId="0" fontId="14" fillId="0" borderId="137" xfId="0" applyFont="1" applyBorder="1" applyAlignment="1">
      <alignment vertical="center" shrinkToFit="1"/>
    </xf>
    <xf numFmtId="0" fontId="14" fillId="0" borderId="49" xfId="0" applyFont="1" applyBorder="1" applyAlignment="1">
      <alignment vertical="center" shrinkToFit="1"/>
    </xf>
    <xf numFmtId="0" fontId="14" fillId="0" borderId="138" xfId="0" applyFont="1" applyBorder="1" applyAlignment="1">
      <alignment vertical="center" shrinkToFit="1"/>
    </xf>
    <xf numFmtId="0" fontId="14" fillId="0" borderId="161" xfId="0" applyFont="1" applyBorder="1" applyAlignment="1">
      <alignment horizontal="center" vertical="center" wrapText="1"/>
    </xf>
    <xf numFmtId="0" fontId="14" fillId="0" borderId="80" xfId="0" applyFont="1" applyBorder="1" applyAlignment="1">
      <alignment horizontal="center" vertical="center"/>
    </xf>
    <xf numFmtId="0" fontId="14" fillId="0" borderId="8" xfId="0" applyFont="1" applyBorder="1" applyAlignment="1">
      <alignment horizontal="center" vertical="center"/>
    </xf>
    <xf numFmtId="0" fontId="14" fillId="0" borderId="162" xfId="0" applyFont="1" applyBorder="1" applyAlignment="1">
      <alignment horizontal="center" vertical="center"/>
    </xf>
    <xf numFmtId="0" fontId="14" fillId="0" borderId="170" xfId="0" applyFont="1" applyBorder="1" applyAlignment="1">
      <alignment horizontal="center" vertical="center"/>
    </xf>
    <xf numFmtId="177" fontId="14" fillId="0" borderId="167" xfId="0" applyNumberFormat="1" applyFont="1" applyBorder="1" applyAlignment="1">
      <alignment horizontal="center" vertical="center"/>
    </xf>
    <xf numFmtId="177" fontId="14" fillId="0" borderId="174" xfId="0" applyNumberFormat="1" applyFont="1" applyBorder="1" applyAlignment="1">
      <alignment horizontal="center" vertical="center"/>
    </xf>
    <xf numFmtId="181" fontId="14" fillId="0" borderId="190" xfId="2" applyNumberFormat="1" applyFont="1" applyBorder="1" applyAlignment="1">
      <alignment horizontal="center" vertical="center"/>
    </xf>
    <xf numFmtId="181" fontId="14" fillId="0" borderId="88" xfId="2" applyNumberFormat="1" applyFont="1" applyBorder="1" applyAlignment="1">
      <alignment horizontal="center" vertical="center"/>
    </xf>
    <xf numFmtId="181" fontId="14" fillId="0" borderId="191" xfId="2" applyNumberFormat="1" applyFont="1" applyBorder="1" applyAlignment="1">
      <alignment horizontal="center" vertical="center"/>
    </xf>
    <xf numFmtId="181" fontId="14" fillId="0" borderId="57" xfId="2" applyNumberFormat="1" applyFont="1" applyBorder="1" applyAlignment="1">
      <alignment horizontal="center" vertical="center"/>
    </xf>
    <xf numFmtId="182" fontId="14" fillId="0" borderId="104" xfId="0" applyNumberFormat="1" applyFont="1" applyFill="1" applyBorder="1" applyAlignment="1">
      <alignment horizontal="center" vertical="center"/>
    </xf>
    <xf numFmtId="182" fontId="14" fillId="0" borderId="37" xfId="0" applyNumberFormat="1" applyFont="1" applyFill="1" applyBorder="1" applyAlignment="1">
      <alignment horizontal="center" vertical="center"/>
    </xf>
    <xf numFmtId="182" fontId="14" fillId="0" borderId="102" xfId="0" applyNumberFormat="1" applyFont="1" applyFill="1" applyBorder="1" applyAlignment="1">
      <alignment horizontal="center" vertical="center"/>
    </xf>
    <xf numFmtId="0" fontId="14" fillId="0" borderId="104" xfId="0" applyFont="1" applyBorder="1" applyAlignment="1">
      <alignment vertical="center" shrinkToFit="1"/>
    </xf>
    <xf numFmtId="0" fontId="14" fillId="0" borderId="37" xfId="0" applyFont="1" applyBorder="1" applyAlignment="1">
      <alignment vertical="center" shrinkToFit="1"/>
    </xf>
    <xf numFmtId="0" fontId="14" fillId="0" borderId="102" xfId="0" applyFont="1" applyBorder="1" applyAlignment="1">
      <alignment vertical="center" shrinkToFit="1"/>
    </xf>
    <xf numFmtId="0" fontId="14" fillId="0" borderId="157" xfId="0" applyFont="1" applyBorder="1" applyAlignment="1">
      <alignment horizontal="center" vertical="center"/>
    </xf>
    <xf numFmtId="177" fontId="14" fillId="4" borderId="126" xfId="0" applyNumberFormat="1" applyFont="1" applyFill="1" applyBorder="1" applyAlignment="1">
      <alignment horizontal="center" vertical="center"/>
    </xf>
    <xf numFmtId="177" fontId="14" fillId="4" borderId="125" xfId="0" applyNumberFormat="1" applyFont="1" applyFill="1" applyBorder="1" applyAlignment="1">
      <alignment horizontal="center" vertical="center"/>
    </xf>
    <xf numFmtId="0" fontId="14" fillId="0" borderId="35" xfId="0" applyFont="1" applyBorder="1" applyAlignment="1">
      <alignment horizontal="center" vertical="center" wrapText="1"/>
    </xf>
    <xf numFmtId="0" fontId="14" fillId="0" borderId="35" xfId="0" applyFont="1" applyBorder="1" applyAlignment="1">
      <alignment horizontal="center" vertical="center"/>
    </xf>
    <xf numFmtId="0" fontId="14" fillId="0" borderId="183" xfId="0" applyFont="1" applyBorder="1" applyAlignment="1">
      <alignment horizontal="center" vertical="center"/>
    </xf>
    <xf numFmtId="0" fontId="14" fillId="0" borderId="185" xfId="0" applyFont="1" applyBorder="1" applyAlignment="1">
      <alignment horizontal="center" vertical="center"/>
    </xf>
    <xf numFmtId="181" fontId="14" fillId="0" borderId="95" xfId="2" applyNumberFormat="1" applyFont="1" applyBorder="1" applyAlignment="1">
      <alignment horizontal="center" vertical="center"/>
    </xf>
    <xf numFmtId="181" fontId="14" fillId="0" borderId="94" xfId="2" applyNumberFormat="1" applyFont="1" applyBorder="1" applyAlignment="1">
      <alignment horizontal="center" vertical="center"/>
    </xf>
    <xf numFmtId="177" fontId="14" fillId="0" borderId="186" xfId="0" applyNumberFormat="1" applyFont="1" applyBorder="1" applyAlignment="1">
      <alignment horizontal="center" vertical="center"/>
    </xf>
    <xf numFmtId="177" fontId="14" fillId="0" borderId="137" xfId="0" applyNumberFormat="1" applyFont="1" applyBorder="1" applyAlignment="1">
      <alignment horizontal="center" vertical="center"/>
    </xf>
    <xf numFmtId="0" fontId="14" fillId="0" borderId="155" xfId="0" applyFont="1" applyBorder="1" applyAlignment="1">
      <alignment vertical="center" shrinkToFit="1"/>
    </xf>
    <xf numFmtId="0" fontId="14" fillId="0" borderId="153" xfId="0" applyFont="1" applyBorder="1" applyAlignment="1">
      <alignment vertical="center" shrinkToFit="1"/>
    </xf>
    <xf numFmtId="0" fontId="14" fillId="0" borderId="154" xfId="0" applyFont="1" applyBorder="1" applyAlignment="1">
      <alignment vertical="center" shrinkToFit="1"/>
    </xf>
    <xf numFmtId="0" fontId="14" fillId="4" borderId="104" xfId="0" applyFont="1" applyFill="1" applyBorder="1" applyAlignment="1">
      <alignment horizontal="center" vertical="center"/>
    </xf>
    <xf numFmtId="0" fontId="14" fillId="4" borderId="37" xfId="0" applyFont="1" applyFill="1" applyBorder="1" applyAlignment="1">
      <alignment horizontal="center" vertical="center"/>
    </xf>
    <xf numFmtId="0" fontId="14" fillId="4" borderId="102" xfId="0" applyFont="1" applyFill="1" applyBorder="1" applyAlignment="1">
      <alignment horizontal="center" vertical="center"/>
    </xf>
    <xf numFmtId="0" fontId="14" fillId="6" borderId="104" xfId="0" applyFont="1" applyFill="1" applyBorder="1" applyAlignment="1">
      <alignment horizontal="center" vertical="center"/>
    </xf>
    <xf numFmtId="0" fontId="14" fillId="6" borderId="37" xfId="0" applyFont="1" applyFill="1" applyBorder="1" applyAlignment="1">
      <alignment horizontal="center" vertical="center"/>
    </xf>
    <xf numFmtId="0" fontId="14" fillId="6" borderId="102" xfId="0" applyFont="1" applyFill="1" applyBorder="1" applyAlignment="1">
      <alignment horizontal="center" vertical="center"/>
    </xf>
    <xf numFmtId="0" fontId="14" fillId="0" borderId="159" xfId="0" applyFont="1" applyBorder="1" applyAlignment="1">
      <alignment vertical="center"/>
    </xf>
    <xf numFmtId="0" fontId="14" fillId="0" borderId="160" xfId="0" applyFont="1" applyBorder="1" applyAlignment="1">
      <alignment vertical="center"/>
    </xf>
    <xf numFmtId="0" fontId="14" fillId="0" borderId="158" xfId="0" applyFont="1" applyBorder="1" applyAlignment="1">
      <alignment vertical="center"/>
    </xf>
    <xf numFmtId="0" fontId="14" fillId="0" borderId="80" xfId="0" applyFont="1" applyBorder="1" applyAlignment="1">
      <alignment horizontal="center" vertical="center" wrapText="1"/>
    </xf>
    <xf numFmtId="0" fontId="14" fillId="0" borderId="157" xfId="0" applyFont="1" applyBorder="1" applyAlignment="1">
      <alignment horizontal="center" vertical="center" wrapText="1"/>
    </xf>
    <xf numFmtId="0" fontId="14" fillId="0" borderId="104" xfId="0" applyFont="1" applyFill="1" applyBorder="1" applyAlignment="1">
      <alignment horizontal="center" vertical="center"/>
    </xf>
    <xf numFmtId="0" fontId="14" fillId="0" borderId="37" xfId="0" applyFont="1" applyFill="1" applyBorder="1" applyAlignment="1">
      <alignment horizontal="center" vertical="center"/>
    </xf>
    <xf numFmtId="0" fontId="14" fillId="0" borderId="102" xfId="0" applyFont="1" applyFill="1" applyBorder="1" applyAlignment="1">
      <alignment horizontal="center" vertical="center"/>
    </xf>
    <xf numFmtId="0" fontId="14" fillId="4" borderId="132" xfId="0" applyFont="1" applyFill="1" applyBorder="1" applyAlignment="1">
      <alignment horizontal="center" vertical="center"/>
    </xf>
    <xf numFmtId="0" fontId="14" fillId="4" borderId="15" xfId="0" applyFont="1" applyFill="1" applyBorder="1" applyAlignment="1">
      <alignment horizontal="center" vertical="center"/>
    </xf>
    <xf numFmtId="0" fontId="14" fillId="4" borderId="133" xfId="0" applyFont="1" applyFill="1" applyBorder="1" applyAlignment="1">
      <alignment horizontal="center" vertical="center"/>
    </xf>
    <xf numFmtId="0" fontId="14" fillId="6" borderId="132" xfId="0" applyFont="1" applyFill="1" applyBorder="1" applyAlignment="1">
      <alignment horizontal="center" vertical="center"/>
    </xf>
    <xf numFmtId="0" fontId="14" fillId="6" borderId="15" xfId="0" applyFont="1" applyFill="1" applyBorder="1" applyAlignment="1">
      <alignment horizontal="center" vertical="center"/>
    </xf>
    <xf numFmtId="0" fontId="14" fillId="6" borderId="133" xfId="0" applyFont="1" applyFill="1" applyBorder="1" applyAlignment="1">
      <alignment horizontal="center" vertical="center"/>
    </xf>
    <xf numFmtId="38" fontId="14" fillId="0" borderId="178" xfId="2" applyFont="1" applyBorder="1" applyAlignment="1">
      <alignment horizontal="center" vertical="center"/>
    </xf>
    <xf numFmtId="38" fontId="14" fillId="0" borderId="193" xfId="2" applyFont="1" applyBorder="1" applyAlignment="1">
      <alignment horizontal="center" vertical="center"/>
    </xf>
    <xf numFmtId="38" fontId="14" fillId="0" borderId="77" xfId="2" applyFont="1" applyBorder="1" applyAlignment="1">
      <alignment horizontal="center" vertical="center"/>
    </xf>
    <xf numFmtId="38" fontId="14" fillId="0" borderId="75" xfId="2" applyFont="1" applyBorder="1" applyAlignment="1">
      <alignment horizontal="center" vertical="center"/>
    </xf>
    <xf numFmtId="38" fontId="14" fillId="0" borderId="192" xfId="2" applyFont="1" applyBorder="1" applyAlignment="1">
      <alignment horizontal="center" vertical="center"/>
    </xf>
    <xf numFmtId="38" fontId="14" fillId="0" borderId="195" xfId="2" applyFont="1" applyBorder="1" applyAlignment="1">
      <alignment horizontal="center" vertical="center"/>
    </xf>
    <xf numFmtId="0" fontId="14" fillId="0" borderId="192" xfId="0" applyFont="1" applyBorder="1" applyAlignment="1">
      <alignment horizontal="center" vertical="center"/>
    </xf>
    <xf numFmtId="0" fontId="14" fillId="0" borderId="195" xfId="0" applyFont="1" applyBorder="1" applyAlignment="1">
      <alignment horizontal="center" vertical="center"/>
    </xf>
    <xf numFmtId="0" fontId="14" fillId="8" borderId="205" xfId="0" applyFont="1" applyFill="1" applyBorder="1" applyAlignment="1">
      <alignment horizontal="center" vertical="center"/>
    </xf>
    <xf numFmtId="0" fontId="14" fillId="8" borderId="203" xfId="0" applyFont="1" applyFill="1" applyBorder="1" applyAlignment="1">
      <alignment horizontal="center" vertical="center"/>
    </xf>
    <xf numFmtId="0" fontId="14" fillId="8" borderId="204" xfId="0" applyFont="1" applyFill="1" applyBorder="1" applyAlignment="1">
      <alignment horizontal="center" vertical="center"/>
    </xf>
    <xf numFmtId="0" fontId="14" fillId="0" borderId="123" xfId="0" applyFont="1" applyBorder="1" applyAlignment="1">
      <alignment horizontal="center" vertical="center"/>
    </xf>
    <xf numFmtId="0" fontId="14" fillId="0" borderId="151" xfId="0" applyFont="1" applyBorder="1" applyAlignment="1">
      <alignment horizontal="center" vertical="center"/>
    </xf>
    <xf numFmtId="0" fontId="14" fillId="0" borderId="127" xfId="0" applyFont="1" applyBorder="1" applyAlignment="1">
      <alignment horizontal="center" vertical="center"/>
    </xf>
    <xf numFmtId="0" fontId="14" fillId="0" borderId="125" xfId="0" applyFont="1" applyBorder="1" applyAlignment="1">
      <alignment horizontal="center" vertical="center"/>
    </xf>
    <xf numFmtId="0" fontId="14" fillId="0" borderId="130" xfId="0" applyFont="1" applyBorder="1" applyAlignment="1">
      <alignment horizontal="center" vertical="center"/>
    </xf>
    <xf numFmtId="0" fontId="14" fillId="0" borderId="129" xfId="0" applyFont="1" applyBorder="1" applyAlignment="1">
      <alignment horizontal="center" vertical="center"/>
    </xf>
    <xf numFmtId="0" fontId="14" fillId="0" borderId="2" xfId="0" applyFont="1" applyBorder="1" applyAlignment="1">
      <alignment horizontal="center" vertical="center"/>
    </xf>
    <xf numFmtId="0" fontId="14" fillId="0" borderId="0" xfId="0" applyFont="1" applyBorder="1" applyAlignment="1">
      <alignment horizontal="center" vertical="center"/>
    </xf>
    <xf numFmtId="0" fontId="14" fillId="0" borderId="6" xfId="0" applyFont="1" applyBorder="1" applyAlignment="1">
      <alignment horizontal="center" vertical="center"/>
    </xf>
    <xf numFmtId="0" fontId="14" fillId="8" borderId="137" xfId="0" applyFont="1" applyFill="1" applyBorder="1" applyAlignment="1">
      <alignment horizontal="center" vertical="center"/>
    </xf>
    <xf numFmtId="0" fontId="14" fillId="8" borderId="49" xfId="0" applyFont="1" applyFill="1" applyBorder="1" applyAlignment="1">
      <alignment horizontal="center" vertical="center"/>
    </xf>
    <xf numFmtId="0" fontId="14" fillId="8" borderId="138" xfId="0" applyFont="1" applyFill="1" applyBorder="1" applyAlignment="1">
      <alignment horizontal="center" vertical="center"/>
    </xf>
    <xf numFmtId="0" fontId="14" fillId="8" borderId="132" xfId="0" applyFont="1" applyFill="1" applyBorder="1" applyAlignment="1">
      <alignment horizontal="center" vertical="center"/>
    </xf>
    <xf numFmtId="0" fontId="14" fillId="8" borderId="15" xfId="0" applyFont="1" applyFill="1" applyBorder="1" applyAlignment="1">
      <alignment horizontal="center" vertical="center"/>
    </xf>
    <xf numFmtId="0" fontId="14" fillId="8" borderId="133" xfId="0" applyFont="1" applyFill="1" applyBorder="1" applyAlignment="1">
      <alignment horizontal="center" vertical="center"/>
    </xf>
    <xf numFmtId="0" fontId="14" fillId="8" borderId="127" xfId="0" applyFont="1" applyFill="1" applyBorder="1" applyAlignment="1">
      <alignment horizontal="center" vertical="center"/>
    </xf>
    <xf numFmtId="0" fontId="14" fillId="8" borderId="125" xfId="0" applyFont="1" applyFill="1" applyBorder="1" applyAlignment="1">
      <alignment horizontal="center" vertical="center"/>
    </xf>
    <xf numFmtId="0" fontId="14" fillId="8" borderId="130" xfId="0" applyFont="1" applyFill="1" applyBorder="1" applyAlignment="1">
      <alignment horizontal="center" vertical="center"/>
    </xf>
    <xf numFmtId="0" fontId="14" fillId="8" borderId="129" xfId="0" applyFont="1" applyFill="1" applyBorder="1" applyAlignment="1">
      <alignment horizontal="center" vertical="center"/>
    </xf>
    <xf numFmtId="0" fontId="14" fillId="0" borderId="178" xfId="0" applyFont="1" applyBorder="1" applyAlignment="1">
      <alignment horizontal="center" vertical="center"/>
    </xf>
    <xf numFmtId="0" fontId="14" fillId="0" borderId="121" xfId="0" applyFont="1" applyBorder="1" applyAlignment="1">
      <alignment horizontal="center" vertical="center"/>
    </xf>
    <xf numFmtId="0" fontId="14" fillId="0" borderId="179" xfId="0" applyFont="1" applyBorder="1" applyAlignment="1">
      <alignment horizontal="center" vertical="center"/>
    </xf>
    <xf numFmtId="38" fontId="14" fillId="0" borderId="161" xfId="2" applyFont="1" applyBorder="1" applyAlignment="1">
      <alignment horizontal="center" vertical="center"/>
    </xf>
    <xf numFmtId="38" fontId="14" fillId="0" borderId="24" xfId="2" applyFont="1" applyBorder="1" applyAlignment="1">
      <alignment horizontal="center" vertical="center"/>
    </xf>
    <xf numFmtId="38" fontId="14" fillId="0" borderId="191" xfId="2" applyFont="1" applyBorder="1" applyAlignment="1">
      <alignment horizontal="center" vertical="center"/>
    </xf>
    <xf numFmtId="38" fontId="14" fillId="0" borderId="94" xfId="2" applyFont="1" applyBorder="1" applyAlignment="1">
      <alignment horizontal="center" vertical="center"/>
    </xf>
    <xf numFmtId="38" fontId="14" fillId="0" borderId="57" xfId="2" applyFont="1" applyBorder="1" applyAlignment="1">
      <alignment horizontal="center" vertical="center"/>
    </xf>
    <xf numFmtId="38" fontId="14" fillId="0" borderId="230" xfId="2" applyFont="1" applyBorder="1" applyAlignment="1">
      <alignment horizontal="center" vertical="center"/>
    </xf>
    <xf numFmtId="38" fontId="14" fillId="0" borderId="15" xfId="2" applyFont="1" applyBorder="1" applyAlignment="1">
      <alignment horizontal="center" vertical="center"/>
    </xf>
    <xf numFmtId="38" fontId="14" fillId="0" borderId="12" xfId="2" applyFont="1" applyBorder="1" applyAlignment="1">
      <alignment horizontal="center" vertical="center"/>
    </xf>
    <xf numFmtId="38" fontId="14" fillId="0" borderId="150" xfId="2" applyFont="1" applyBorder="1" applyAlignment="1">
      <alignment horizontal="center" vertical="center"/>
    </xf>
    <xf numFmtId="38" fontId="14" fillId="0" borderId="229" xfId="2" applyFont="1" applyBorder="1" applyAlignment="1">
      <alignment horizontal="center" vertical="center"/>
    </xf>
    <xf numFmtId="0" fontId="14" fillId="8" borderId="40" xfId="0" applyFont="1" applyFill="1" applyBorder="1" applyAlignment="1">
      <alignment horizontal="center" vertical="center"/>
    </xf>
    <xf numFmtId="0" fontId="14" fillId="8" borderId="89" xfId="0" applyFont="1" applyFill="1" applyBorder="1" applyAlignment="1">
      <alignment horizontal="center" vertical="center"/>
    </xf>
    <xf numFmtId="0" fontId="14" fillId="7" borderId="37" xfId="0" applyFont="1" applyFill="1" applyBorder="1" applyAlignment="1">
      <alignment horizontal="center" vertical="center" shrinkToFit="1"/>
    </xf>
    <xf numFmtId="0" fontId="14" fillId="9" borderId="40" xfId="0" applyFont="1" applyFill="1" applyBorder="1" applyAlignment="1">
      <alignment horizontal="center" vertical="center" shrinkToFit="1"/>
    </xf>
    <xf numFmtId="0" fontId="14" fillId="8" borderId="41" xfId="0" applyFont="1" applyFill="1" applyBorder="1" applyAlignment="1">
      <alignment horizontal="center" vertical="center" shrinkToFit="1"/>
    </xf>
    <xf numFmtId="0" fontId="14" fillId="8" borderId="102" xfId="0" applyFont="1" applyFill="1" applyBorder="1" applyAlignment="1">
      <alignment horizontal="center" vertical="center" shrinkToFit="1"/>
    </xf>
    <xf numFmtId="0" fontId="14" fillId="7" borderId="104" xfId="0" applyFont="1" applyFill="1" applyBorder="1" applyAlignment="1">
      <alignment horizontal="center" vertical="center" shrinkToFit="1"/>
    </xf>
    <xf numFmtId="0" fontId="14" fillId="0" borderId="127"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37" xfId="0" applyFont="1" applyBorder="1" applyAlignment="1">
      <alignment horizontal="center" vertical="center" wrapText="1"/>
    </xf>
    <xf numFmtId="0" fontId="14" fillId="0" borderId="56" xfId="0" applyFont="1" applyBorder="1" applyAlignment="1">
      <alignment horizontal="center" vertical="center" wrapText="1"/>
    </xf>
    <xf numFmtId="0" fontId="14" fillId="0" borderId="65" xfId="0" applyFont="1" applyBorder="1" applyAlignment="1">
      <alignment horizontal="center" vertical="center" wrapText="1" shrinkToFit="1"/>
    </xf>
    <xf numFmtId="0" fontId="14" fillId="0" borderId="125" xfId="0" applyFont="1" applyBorder="1" applyAlignment="1">
      <alignment horizontal="center" vertical="center" wrapText="1" shrinkToFit="1"/>
    </xf>
    <xf numFmtId="0" fontId="14" fillId="0" borderId="58" xfId="0" applyFont="1" applyBorder="1" applyAlignment="1">
      <alignment horizontal="center" vertical="center" wrapText="1" shrinkToFit="1"/>
    </xf>
    <xf numFmtId="0" fontId="14" fillId="0" borderId="138" xfId="0" applyFont="1" applyBorder="1" applyAlignment="1">
      <alignment horizontal="center" vertical="center" wrapText="1" shrinkToFit="1"/>
    </xf>
    <xf numFmtId="0" fontId="14" fillId="7" borderId="90" xfId="0" applyFont="1" applyFill="1" applyBorder="1" applyAlignment="1">
      <alignment horizontal="center" vertical="center"/>
    </xf>
    <xf numFmtId="0" fontId="14" fillId="7" borderId="40" xfId="0" applyFont="1" applyFill="1" applyBorder="1" applyAlignment="1">
      <alignment horizontal="center" vertical="center"/>
    </xf>
    <xf numFmtId="0" fontId="14" fillId="9" borderId="41" xfId="0" applyFont="1" applyFill="1" applyBorder="1" applyAlignment="1">
      <alignment horizontal="center" vertical="center"/>
    </xf>
    <xf numFmtId="0" fontId="14" fillId="9" borderId="36" xfId="0" applyFont="1" applyFill="1" applyBorder="1" applyAlignment="1">
      <alignment horizontal="center" vertical="center"/>
    </xf>
    <xf numFmtId="0" fontId="24" fillId="0" borderId="0" xfId="0" applyFont="1" applyBorder="1" applyAlignment="1">
      <alignment horizontal="right" vertical="center"/>
    </xf>
    <xf numFmtId="0" fontId="14" fillId="0" borderId="120" xfId="0" applyFont="1" applyBorder="1" applyAlignment="1">
      <alignment horizontal="center" vertical="center"/>
    </xf>
    <xf numFmtId="0" fontId="14" fillId="0" borderId="122" xfId="0" applyFont="1" applyBorder="1" applyAlignment="1">
      <alignment horizontal="center" vertical="center"/>
    </xf>
    <xf numFmtId="0" fontId="14" fillId="0" borderId="224" xfId="0" applyFont="1" applyBorder="1" applyAlignment="1">
      <alignment horizontal="center" vertical="center"/>
    </xf>
    <xf numFmtId="0" fontId="14" fillId="0" borderId="225" xfId="0" applyFont="1" applyBorder="1" applyAlignment="1">
      <alignment horizontal="center" vertical="center"/>
    </xf>
    <xf numFmtId="0" fontId="14" fillId="0" borderId="226" xfId="0" applyFont="1" applyBorder="1" applyAlignment="1">
      <alignment horizontal="center" vertical="center"/>
    </xf>
    <xf numFmtId="0" fontId="14" fillId="0" borderId="104"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102" xfId="0" applyFont="1" applyBorder="1" applyAlignment="1">
      <alignment horizontal="center" vertical="center" wrapText="1"/>
    </xf>
    <xf numFmtId="0" fontId="14" fillId="8" borderId="93" xfId="0" applyFont="1" applyFill="1" applyBorder="1" applyAlignment="1">
      <alignment horizontal="center" vertical="center" wrapText="1"/>
    </xf>
    <xf numFmtId="0" fontId="14" fillId="8" borderId="91" xfId="0" applyFont="1" applyFill="1" applyBorder="1" applyAlignment="1">
      <alignment horizontal="center" vertical="center" wrapText="1"/>
    </xf>
    <xf numFmtId="0" fontId="14" fillId="0" borderId="103" xfId="0" applyFont="1" applyBorder="1" applyAlignment="1">
      <alignment horizontal="center" vertical="center" wrapText="1"/>
    </xf>
    <xf numFmtId="0" fontId="14" fillId="0" borderId="126" xfId="0" applyFont="1" applyBorder="1" applyAlignment="1">
      <alignment horizontal="center" vertical="center" wrapText="1"/>
    </xf>
    <xf numFmtId="0" fontId="14" fillId="0" borderId="138" xfId="0" applyFont="1" applyBorder="1" applyAlignment="1">
      <alignment horizontal="center" vertical="center" wrapText="1"/>
    </xf>
    <xf numFmtId="0" fontId="14" fillId="7" borderId="56" xfId="0" applyFont="1" applyFill="1" applyBorder="1" applyAlignment="1">
      <alignment horizontal="center" vertical="center"/>
    </xf>
    <xf numFmtId="0" fontId="14" fillId="7" borderId="57" xfId="0" applyFont="1" applyFill="1" applyBorder="1" applyAlignment="1">
      <alignment horizontal="center" vertical="center"/>
    </xf>
    <xf numFmtId="0" fontId="14" fillId="8" borderId="57" xfId="0" applyFont="1" applyFill="1" applyBorder="1" applyAlignment="1">
      <alignment horizontal="center" vertical="center"/>
    </xf>
    <xf numFmtId="0" fontId="14" fillId="8" borderId="91" xfId="0" applyFont="1" applyFill="1" applyBorder="1" applyAlignment="1">
      <alignment horizontal="center" vertical="center"/>
    </xf>
    <xf numFmtId="38" fontId="14" fillId="0" borderId="213" xfId="0" applyNumberFormat="1" applyFont="1" applyBorder="1" applyAlignment="1">
      <alignment vertical="center"/>
    </xf>
    <xf numFmtId="38" fontId="14" fillId="0" borderId="141" xfId="0" applyNumberFormat="1" applyFont="1" applyBorder="1" applyAlignment="1">
      <alignment vertical="center"/>
    </xf>
    <xf numFmtId="38" fontId="14" fillId="0" borderId="214" xfId="2" applyFont="1" applyFill="1" applyBorder="1" applyAlignment="1">
      <alignment horizontal="right" vertical="center"/>
    </xf>
    <xf numFmtId="38" fontId="14" fillId="0" borderId="171" xfId="2" applyFont="1" applyFill="1" applyBorder="1" applyAlignment="1">
      <alignment horizontal="right" vertical="center"/>
    </xf>
    <xf numFmtId="38" fontId="14" fillId="0" borderId="175" xfId="2" applyFont="1" applyFill="1" applyBorder="1" applyAlignment="1">
      <alignment horizontal="right" vertical="center"/>
    </xf>
    <xf numFmtId="38" fontId="14" fillId="0" borderId="208" xfId="2" applyFont="1" applyFill="1" applyBorder="1" applyAlignment="1">
      <alignment horizontal="right" vertical="center"/>
    </xf>
    <xf numFmtId="38" fontId="14" fillId="0" borderId="159" xfId="2" applyFont="1" applyFill="1" applyBorder="1" applyAlignment="1">
      <alignment horizontal="right" vertical="center"/>
    </xf>
    <xf numFmtId="38" fontId="14" fillId="0" borderId="158" xfId="2" applyFont="1" applyFill="1" applyBorder="1" applyAlignment="1">
      <alignment horizontal="right" vertical="center"/>
    </xf>
    <xf numFmtId="0" fontId="14" fillId="0" borderId="152" xfId="0" applyFont="1" applyBorder="1" applyAlignment="1">
      <alignment vertical="center"/>
    </xf>
    <xf numFmtId="0" fontId="14" fillId="0" borderId="80" xfId="0" applyFont="1" applyBorder="1" applyAlignment="1">
      <alignment vertical="center"/>
    </xf>
    <xf numFmtId="0" fontId="14" fillId="0" borderId="8" xfId="0" applyFont="1" applyBorder="1" applyAlignment="1">
      <alignment vertical="center"/>
    </xf>
    <xf numFmtId="0" fontId="14" fillId="0" borderId="139" xfId="0" applyFont="1" applyBorder="1" applyAlignment="1">
      <alignment vertical="center" wrapText="1"/>
    </xf>
    <xf numFmtId="0" fontId="14" fillId="0" borderId="11" xfId="0" applyFont="1" applyBorder="1" applyAlignment="1">
      <alignment vertical="center" wrapText="1"/>
    </xf>
    <xf numFmtId="0" fontId="14" fillId="0" borderId="140" xfId="0" applyFont="1" applyBorder="1" applyAlignment="1">
      <alignment vertical="center" wrapText="1"/>
    </xf>
    <xf numFmtId="0" fontId="14" fillId="0" borderId="127" xfId="0" applyFont="1" applyBorder="1" applyAlignment="1">
      <alignment vertical="center" wrapText="1"/>
    </xf>
    <xf numFmtId="0" fontId="14" fillId="0" borderId="0" xfId="0" applyFont="1" applyBorder="1" applyAlignment="1">
      <alignment vertical="center" wrapText="1"/>
    </xf>
    <xf numFmtId="0" fontId="14" fillId="0" borderId="51" xfId="0" applyFont="1" applyBorder="1" applyAlignment="1">
      <alignment vertical="center" wrapText="1"/>
    </xf>
    <xf numFmtId="0" fontId="14" fillId="0" borderId="130" xfId="0" applyFont="1" applyBorder="1" applyAlignment="1">
      <alignment vertical="center" wrapText="1"/>
    </xf>
    <xf numFmtId="0" fontId="14" fillId="0" borderId="6" xfId="0" applyFont="1" applyBorder="1" applyAlignment="1">
      <alignment vertical="center" wrapText="1"/>
    </xf>
    <xf numFmtId="0" fontId="14" fillId="0" borderId="7" xfId="0" applyFont="1" applyBorder="1" applyAlignment="1">
      <alignment vertical="center" wrapText="1"/>
    </xf>
    <xf numFmtId="0" fontId="14" fillId="0" borderId="235" xfId="0" applyFont="1" applyBorder="1" applyAlignment="1">
      <alignment vertical="center"/>
    </xf>
    <xf numFmtId="0" fontId="14" fillId="0" borderId="217" xfId="0" applyFont="1" applyBorder="1" applyAlignment="1">
      <alignment horizontal="center" vertical="center"/>
    </xf>
    <xf numFmtId="0" fontId="14" fillId="0" borderId="207" xfId="0" applyFont="1" applyBorder="1" applyAlignment="1">
      <alignment horizontal="center" vertical="center"/>
    </xf>
    <xf numFmtId="0" fontId="14" fillId="0" borderId="155" xfId="0" applyFont="1" applyBorder="1" applyAlignment="1">
      <alignment horizontal="center" vertical="center"/>
    </xf>
    <xf numFmtId="0" fontId="14" fillId="0" borderId="153" xfId="0" applyFont="1" applyBorder="1" applyAlignment="1">
      <alignment horizontal="center" vertical="center"/>
    </xf>
    <xf numFmtId="0" fontId="14" fillId="0" borderId="210" xfId="0" applyFont="1" applyBorder="1" applyAlignment="1">
      <alignment horizontal="left" vertical="center"/>
    </xf>
    <xf numFmtId="0" fontId="14" fillId="0" borderId="215" xfId="0" applyFont="1" applyBorder="1" applyAlignment="1">
      <alignment horizontal="left" vertical="center"/>
    </xf>
    <xf numFmtId="0" fontId="14" fillId="0" borderId="58" xfId="0" applyFont="1" applyBorder="1" applyAlignment="1">
      <alignment horizontal="left" vertical="center"/>
    </xf>
    <xf numFmtId="0" fontId="14" fillId="0" borderId="216" xfId="0" applyFont="1" applyBorder="1" applyAlignment="1">
      <alignment horizontal="left" vertical="center"/>
    </xf>
    <xf numFmtId="38" fontId="14" fillId="0" borderId="159" xfId="2" applyFont="1" applyFill="1" applyBorder="1" applyAlignment="1">
      <alignment horizontal="center" vertical="center"/>
    </xf>
    <xf numFmtId="38" fontId="14" fillId="0" borderId="158" xfId="2" applyFont="1" applyFill="1" applyBorder="1" applyAlignment="1">
      <alignment horizontal="center" vertical="center"/>
    </xf>
    <xf numFmtId="0" fontId="14" fillId="0" borderId="205" xfId="0" applyFont="1" applyBorder="1" applyAlignment="1">
      <alignment horizontal="center" vertical="center"/>
    </xf>
    <xf numFmtId="0" fontId="14" fillId="0" borderId="204" xfId="0" applyFont="1" applyBorder="1" applyAlignment="1">
      <alignment horizontal="center" vertical="center"/>
    </xf>
    <xf numFmtId="38" fontId="14" fillId="0" borderId="155" xfId="2" applyFont="1" applyFill="1" applyBorder="1" applyAlignment="1">
      <alignment horizontal="right" vertical="center"/>
    </xf>
    <xf numFmtId="38" fontId="14" fillId="0" borderId="154" xfId="2" applyFont="1" applyFill="1" applyBorder="1" applyAlignment="1">
      <alignment horizontal="right" vertical="center"/>
    </xf>
    <xf numFmtId="0" fontId="14" fillId="0" borderId="203" xfId="0" applyFont="1" applyBorder="1" applyAlignment="1">
      <alignment horizontal="center" vertical="center"/>
    </xf>
    <xf numFmtId="0" fontId="14" fillId="0" borderId="206" xfId="0" applyFont="1" applyBorder="1" applyAlignment="1">
      <alignment horizontal="center" vertical="center"/>
    </xf>
    <xf numFmtId="0" fontId="14" fillId="0" borderId="193" xfId="0" applyFont="1" applyBorder="1" applyAlignment="1">
      <alignment horizontal="center" vertical="center"/>
    </xf>
    <xf numFmtId="0" fontId="14" fillId="6" borderId="198" xfId="0" applyFont="1" applyFill="1" applyBorder="1" applyAlignment="1">
      <alignment horizontal="center" vertical="center"/>
    </xf>
    <xf numFmtId="0" fontId="14" fillId="6" borderId="121" xfId="0" applyFont="1" applyFill="1" applyBorder="1" applyAlignment="1">
      <alignment horizontal="center" vertical="center"/>
    </xf>
    <xf numFmtId="0" fontId="14" fillId="6" borderId="179" xfId="0" applyFont="1" applyFill="1" applyBorder="1" applyAlignment="1">
      <alignment horizontal="center" vertical="center"/>
    </xf>
    <xf numFmtId="0" fontId="14" fillId="0" borderId="197" xfId="0" applyFont="1" applyBorder="1" applyAlignment="1">
      <alignment horizontal="center" vertical="center"/>
    </xf>
    <xf numFmtId="0" fontId="14" fillId="0" borderId="64" xfId="0" applyFont="1" applyBorder="1" applyAlignment="1">
      <alignment horizontal="center" vertical="center"/>
    </xf>
    <xf numFmtId="0" fontId="14" fillId="0" borderId="5" xfId="0" applyFont="1" applyBorder="1" applyAlignment="1">
      <alignment horizontal="center" vertical="center"/>
    </xf>
    <xf numFmtId="0" fontId="14" fillId="0" borderId="9" xfId="0" applyFont="1" applyBorder="1" applyAlignment="1">
      <alignment horizontal="center" vertical="center"/>
    </xf>
    <xf numFmtId="0" fontId="14" fillId="0" borderId="39" xfId="0" applyFont="1" applyBorder="1" applyAlignment="1">
      <alignment horizontal="center" vertical="center"/>
    </xf>
    <xf numFmtId="0" fontId="14" fillId="0" borderId="37" xfId="0" applyFont="1" applyBorder="1" applyAlignment="1">
      <alignment horizontal="center" vertical="center"/>
    </xf>
    <xf numFmtId="0" fontId="14" fillId="0" borderId="102" xfId="0" applyFont="1" applyBorder="1" applyAlignment="1">
      <alignment horizontal="center" vertical="center"/>
    </xf>
    <xf numFmtId="0" fontId="14" fillId="0" borderId="152" xfId="0" applyFont="1" applyBorder="1" applyAlignment="1">
      <alignment horizontal="center" vertical="center"/>
    </xf>
    <xf numFmtId="0" fontId="14" fillId="0" borderId="1" xfId="0" applyFont="1" applyBorder="1" applyAlignment="1">
      <alignment horizontal="center" vertical="center"/>
    </xf>
    <xf numFmtId="0" fontId="14" fillId="0" borderId="16" xfId="0" applyFont="1" applyBorder="1" applyAlignment="1">
      <alignment horizontal="center" vertical="center"/>
    </xf>
    <xf numFmtId="0" fontId="14" fillId="7" borderId="205" xfId="0" applyFont="1" applyFill="1" applyBorder="1" applyAlignment="1">
      <alignment horizontal="center" vertical="center"/>
    </xf>
    <xf numFmtId="0" fontId="14" fillId="7" borderId="203" xfId="0" applyFont="1" applyFill="1" applyBorder="1" applyAlignment="1">
      <alignment horizontal="center" vertical="center"/>
    </xf>
    <xf numFmtId="0" fontId="14" fillId="7" borderId="204" xfId="0" applyFont="1" applyFill="1" applyBorder="1" applyAlignment="1">
      <alignment horizontal="center" vertical="center"/>
    </xf>
    <xf numFmtId="0" fontId="14" fillId="9" borderId="205" xfId="0" applyFont="1" applyFill="1" applyBorder="1" applyAlignment="1">
      <alignment horizontal="center" vertical="center"/>
    </xf>
    <xf numFmtId="0" fontId="14" fillId="9" borderId="203" xfId="0" applyFont="1" applyFill="1" applyBorder="1" applyAlignment="1">
      <alignment horizontal="center" vertical="center"/>
    </xf>
    <xf numFmtId="0" fontId="14" fillId="9" borderId="204" xfId="0" applyFont="1" applyFill="1" applyBorder="1" applyAlignment="1">
      <alignment horizontal="center" vertical="center"/>
    </xf>
    <xf numFmtId="0" fontId="14" fillId="7" borderId="49" xfId="0" applyFont="1" applyFill="1" applyBorder="1" applyAlignment="1">
      <alignment horizontal="center" vertical="center"/>
    </xf>
    <xf numFmtId="0" fontId="14" fillId="7" borderId="138" xfId="0" applyFont="1" applyFill="1" applyBorder="1" applyAlignment="1">
      <alignment horizontal="center" vertical="center"/>
    </xf>
    <xf numFmtId="0" fontId="14" fillId="7" borderId="132" xfId="0" applyFont="1" applyFill="1" applyBorder="1" applyAlignment="1">
      <alignment horizontal="center" vertical="center"/>
    </xf>
    <xf numFmtId="0" fontId="14" fillId="7" borderId="15" xfId="0" applyFont="1" applyFill="1" applyBorder="1" applyAlignment="1">
      <alignment horizontal="center" vertical="center"/>
    </xf>
    <xf numFmtId="0" fontId="14" fillId="7" borderId="133" xfId="0" applyFont="1" applyFill="1" applyBorder="1" applyAlignment="1">
      <alignment horizontal="center" vertical="center"/>
    </xf>
    <xf numFmtId="0" fontId="14" fillId="7" borderId="127" xfId="0" applyFont="1" applyFill="1" applyBorder="1" applyAlignment="1">
      <alignment horizontal="center" vertical="center"/>
    </xf>
    <xf numFmtId="0" fontId="14" fillId="7" borderId="125" xfId="0" applyFont="1" applyFill="1" applyBorder="1" applyAlignment="1">
      <alignment horizontal="center" vertical="center"/>
    </xf>
    <xf numFmtId="0" fontId="14" fillId="7" borderId="130" xfId="0" applyFont="1" applyFill="1" applyBorder="1" applyAlignment="1">
      <alignment horizontal="center" vertical="center"/>
    </xf>
    <xf numFmtId="0" fontId="14" fillId="7" borderId="129" xfId="0" applyFont="1" applyFill="1" applyBorder="1" applyAlignment="1">
      <alignment horizontal="center" vertical="center"/>
    </xf>
    <xf numFmtId="0" fontId="14" fillId="6" borderId="41" xfId="0" applyFont="1" applyFill="1" applyBorder="1" applyAlignment="1">
      <alignment horizontal="center" vertical="center"/>
    </xf>
    <xf numFmtId="0" fontId="14" fillId="6" borderId="36" xfId="0" applyFont="1" applyFill="1" applyBorder="1" applyAlignment="1">
      <alignment horizontal="center" vertical="center"/>
    </xf>
    <xf numFmtId="0" fontId="14" fillId="0" borderId="90" xfId="0" applyFont="1" applyBorder="1" applyAlignment="1">
      <alignment horizontal="center" vertical="center"/>
    </xf>
    <xf numFmtId="0" fontId="14" fillId="0" borderId="40" xfId="0" applyFont="1" applyBorder="1" applyAlignment="1">
      <alignment horizontal="center" vertical="center"/>
    </xf>
    <xf numFmtId="0" fontId="14" fillId="7" borderId="92" xfId="0" applyFont="1" applyFill="1" applyBorder="1" applyAlignment="1">
      <alignment horizontal="center" vertical="center" wrapText="1"/>
    </xf>
    <xf numFmtId="0" fontId="14" fillId="7" borderId="88" xfId="0" applyFont="1" applyFill="1" applyBorder="1" applyAlignment="1">
      <alignment horizontal="center" vertical="center" wrapText="1"/>
    </xf>
    <xf numFmtId="0" fontId="14" fillId="9" borderId="78" xfId="0" applyFont="1" applyFill="1" applyBorder="1" applyAlignment="1">
      <alignment horizontal="center" vertical="center" wrapText="1"/>
    </xf>
    <xf numFmtId="0" fontId="14" fillId="9" borderId="57" xfId="0" applyFont="1" applyFill="1" applyBorder="1" applyAlignment="1">
      <alignment horizontal="center" vertical="center" wrapText="1"/>
    </xf>
    <xf numFmtId="0" fontId="14" fillId="9" borderId="132" xfId="0" applyFont="1" applyFill="1" applyBorder="1" applyAlignment="1">
      <alignment horizontal="center" vertical="center"/>
    </xf>
    <xf numFmtId="0" fontId="14" fillId="9" borderId="15" xfId="0" applyFont="1" applyFill="1" applyBorder="1" applyAlignment="1">
      <alignment horizontal="center" vertical="center"/>
    </xf>
    <xf numFmtId="0" fontId="14" fillId="9" borderId="133" xfId="0" applyFont="1" applyFill="1" applyBorder="1" applyAlignment="1">
      <alignment horizontal="center" vertical="center"/>
    </xf>
    <xf numFmtId="0" fontId="14" fillId="9" borderId="127" xfId="0" applyFont="1" applyFill="1" applyBorder="1" applyAlignment="1">
      <alignment horizontal="center" vertical="center"/>
    </xf>
    <xf numFmtId="0" fontId="14" fillId="9" borderId="125" xfId="0" applyFont="1" applyFill="1" applyBorder="1" applyAlignment="1">
      <alignment horizontal="center" vertical="center"/>
    </xf>
    <xf numFmtId="0" fontId="14" fillId="9" borderId="130" xfId="0" applyFont="1" applyFill="1" applyBorder="1" applyAlignment="1">
      <alignment horizontal="center" vertical="center"/>
    </xf>
    <xf numFmtId="0" fontId="14" fillId="9" borderId="129" xfId="0" applyFont="1" applyFill="1" applyBorder="1" applyAlignment="1">
      <alignment horizontal="center" vertical="center"/>
    </xf>
    <xf numFmtId="0" fontId="5" fillId="0" borderId="0" xfId="0" applyFont="1" applyAlignment="1">
      <alignment horizontal="center" vertical="center" shrinkToFit="1"/>
    </xf>
    <xf numFmtId="0" fontId="5" fillId="0" borderId="93" xfId="1" applyFont="1" applyBorder="1" applyAlignment="1">
      <alignment horizontal="center" vertical="center" wrapText="1"/>
    </xf>
    <xf numFmtId="0" fontId="5" fillId="0" borderId="96" xfId="1" applyFont="1" applyBorder="1" applyAlignment="1">
      <alignment horizontal="center" vertical="center"/>
    </xf>
    <xf numFmtId="0" fontId="5" fillId="0" borderId="101" xfId="1" applyFont="1" applyBorder="1" applyAlignment="1">
      <alignment horizontal="center" vertical="center"/>
    </xf>
    <xf numFmtId="0" fontId="5" fillId="0" borderId="103" xfId="1" applyFont="1" applyBorder="1" applyAlignment="1">
      <alignment horizontal="center" vertical="center"/>
    </xf>
    <xf numFmtId="0" fontId="5" fillId="0" borderId="33" xfId="1" applyFont="1" applyBorder="1" applyAlignment="1">
      <alignment horizontal="center" vertical="center"/>
    </xf>
    <xf numFmtId="0" fontId="5" fillId="0" borderId="126" xfId="1" applyFont="1" applyBorder="1" applyAlignment="1">
      <alignment horizontal="center" vertical="center"/>
    </xf>
    <xf numFmtId="0" fontId="5" fillId="0" borderId="137" xfId="1" applyFont="1" applyBorder="1" applyAlignment="1">
      <alignment horizontal="center" vertical="center"/>
    </xf>
    <xf numFmtId="0" fontId="5" fillId="0" borderId="49" xfId="1" applyFont="1" applyBorder="1" applyAlignment="1">
      <alignment horizontal="center" vertical="center"/>
    </xf>
    <xf numFmtId="0" fontId="5" fillId="0" borderId="138" xfId="1" applyFont="1" applyBorder="1" applyAlignment="1">
      <alignment horizontal="center" vertical="center"/>
    </xf>
    <xf numFmtId="0" fontId="2" fillId="0" borderId="41" xfId="1" applyFont="1" applyBorder="1" applyAlignment="1">
      <alignment horizontal="center" vertical="center"/>
    </xf>
    <xf numFmtId="0" fontId="2" fillId="0" borderId="36" xfId="1" applyFont="1" applyBorder="1" applyAlignment="1">
      <alignment horizontal="center" vertical="center"/>
    </xf>
    <xf numFmtId="0" fontId="5" fillId="0" borderId="104" xfId="1" applyFont="1" applyBorder="1" applyAlignment="1">
      <alignment horizontal="center" vertical="center"/>
    </xf>
    <xf numFmtId="0" fontId="5" fillId="0" borderId="37" xfId="1" applyFont="1" applyBorder="1" applyAlignment="1">
      <alignment horizontal="center" vertical="center"/>
    </xf>
    <xf numFmtId="0" fontId="5" fillId="0" borderId="41" xfId="1" applyFont="1" applyBorder="1" applyAlignment="1">
      <alignment horizontal="center" vertical="center"/>
    </xf>
    <xf numFmtId="0" fontId="5" fillId="0" borderId="36" xfId="1" applyFont="1" applyBorder="1" applyAlignment="1">
      <alignment horizontal="center" vertical="center"/>
    </xf>
  </cellXfs>
  <cellStyles count="7">
    <cellStyle name="パーセント 2" xfId="5"/>
    <cellStyle name="桁区切り 2" xfId="2"/>
    <cellStyle name="標準" xfId="0" builtinId="0"/>
    <cellStyle name="標準 2" xfId="1"/>
    <cellStyle name="標準 3" xfId="6"/>
    <cellStyle name="標準_様式３４－４受電容量に関する計画値総括表" xfId="4"/>
    <cellStyle name="未定義" xfId="3"/>
  </cellStyles>
  <dxfs count="2">
    <dxf>
      <font>
        <condense val="0"/>
        <extend val="0"/>
        <color indexed="22"/>
      </font>
    </dxf>
    <dxf>
      <font>
        <condense val="0"/>
        <extend val="0"/>
        <color indexed="22"/>
      </font>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9525</xdr:colOff>
      <xdr:row>4</xdr:row>
      <xdr:rowOff>28575</xdr:rowOff>
    </xdr:from>
    <xdr:to>
      <xdr:col>3</xdr:col>
      <xdr:colOff>0</xdr:colOff>
      <xdr:row>6</xdr:row>
      <xdr:rowOff>0</xdr:rowOff>
    </xdr:to>
    <xdr:sp macro="" textlink="">
      <xdr:nvSpPr>
        <xdr:cNvPr id="2" name="Line 1">
          <a:extLst>
            <a:ext uri="{FF2B5EF4-FFF2-40B4-BE49-F238E27FC236}">
              <a16:creationId xmlns="" xmlns:a16="http://schemas.microsoft.com/office/drawing/2014/main" id="{00000000-0008-0000-0200-000002000000}"/>
            </a:ext>
          </a:extLst>
        </xdr:cNvPr>
        <xdr:cNvSpPr>
          <a:spLocks noChangeShapeType="1"/>
        </xdr:cNvSpPr>
      </xdr:nvSpPr>
      <xdr:spPr bwMode="auto">
        <a:xfrm>
          <a:off x="9525" y="685800"/>
          <a:ext cx="2381250" cy="285750"/>
        </a:xfrm>
        <a:prstGeom prst="line">
          <a:avLst/>
        </a:prstGeom>
        <a:noFill/>
        <a:ln w="9525">
          <a:solidFill>
            <a:srgbClr val="000000"/>
          </a:solidFill>
          <a:round/>
          <a:headEnd/>
          <a:tailEnd/>
        </a:ln>
      </xdr:spPr>
    </xdr:sp>
    <xdr:clientData/>
  </xdr:twoCellAnchor>
  <xdr:twoCellAnchor>
    <xdr:from>
      <xdr:col>0</xdr:col>
      <xdr:colOff>9525</xdr:colOff>
      <xdr:row>21</xdr:row>
      <xdr:rowOff>28575</xdr:rowOff>
    </xdr:from>
    <xdr:to>
      <xdr:col>3</xdr:col>
      <xdr:colOff>0</xdr:colOff>
      <xdr:row>23</xdr:row>
      <xdr:rowOff>0</xdr:rowOff>
    </xdr:to>
    <xdr:sp macro="" textlink="">
      <xdr:nvSpPr>
        <xdr:cNvPr id="3" name="Line 1">
          <a:extLst>
            <a:ext uri="{FF2B5EF4-FFF2-40B4-BE49-F238E27FC236}">
              <a16:creationId xmlns="" xmlns:a16="http://schemas.microsoft.com/office/drawing/2014/main" id="{00000000-0008-0000-0200-000003000000}"/>
            </a:ext>
          </a:extLst>
        </xdr:cNvPr>
        <xdr:cNvSpPr>
          <a:spLocks noChangeShapeType="1"/>
        </xdr:cNvSpPr>
      </xdr:nvSpPr>
      <xdr:spPr bwMode="auto">
        <a:xfrm>
          <a:off x="9525" y="3771900"/>
          <a:ext cx="2381250" cy="28575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0</xdr:rowOff>
    </xdr:from>
    <xdr:to>
      <xdr:col>3</xdr:col>
      <xdr:colOff>0</xdr:colOff>
      <xdr:row>6</xdr:row>
      <xdr:rowOff>0</xdr:rowOff>
    </xdr:to>
    <xdr:sp macro="" textlink="">
      <xdr:nvSpPr>
        <xdr:cNvPr id="2" name="Line 1">
          <a:extLst>
            <a:ext uri="{FF2B5EF4-FFF2-40B4-BE49-F238E27FC236}">
              <a16:creationId xmlns="" xmlns:a16="http://schemas.microsoft.com/office/drawing/2014/main" id="{00000000-0008-0000-0300-000002000000}"/>
            </a:ext>
          </a:extLst>
        </xdr:cNvPr>
        <xdr:cNvSpPr>
          <a:spLocks noChangeShapeType="1"/>
        </xdr:cNvSpPr>
      </xdr:nvSpPr>
      <xdr:spPr bwMode="auto">
        <a:xfrm>
          <a:off x="161925" y="790575"/>
          <a:ext cx="2333625" cy="381000"/>
        </a:xfrm>
        <a:prstGeom prst="line">
          <a:avLst/>
        </a:prstGeom>
        <a:noFill/>
        <a:ln w="9525">
          <a:solidFill>
            <a:srgbClr val="000000"/>
          </a:solidFill>
          <a:round/>
          <a:headEnd/>
          <a:tailEnd/>
        </a:ln>
      </xdr:spPr>
    </xdr:sp>
    <xdr:clientData/>
  </xdr:twoCellAnchor>
  <xdr:twoCellAnchor>
    <xdr:from>
      <xdr:col>1</xdr:col>
      <xdr:colOff>0</xdr:colOff>
      <xdr:row>9</xdr:row>
      <xdr:rowOff>0</xdr:rowOff>
    </xdr:from>
    <xdr:to>
      <xdr:col>3</xdr:col>
      <xdr:colOff>0</xdr:colOff>
      <xdr:row>9</xdr:row>
      <xdr:rowOff>0</xdr:rowOff>
    </xdr:to>
    <xdr:sp macro="" textlink="">
      <xdr:nvSpPr>
        <xdr:cNvPr id="3" name="Line 7">
          <a:extLst>
            <a:ext uri="{FF2B5EF4-FFF2-40B4-BE49-F238E27FC236}">
              <a16:creationId xmlns="" xmlns:a16="http://schemas.microsoft.com/office/drawing/2014/main" id="{00000000-0008-0000-0300-000003000000}"/>
            </a:ext>
          </a:extLst>
        </xdr:cNvPr>
        <xdr:cNvSpPr>
          <a:spLocks noChangeShapeType="1"/>
        </xdr:cNvSpPr>
      </xdr:nvSpPr>
      <xdr:spPr bwMode="auto">
        <a:xfrm>
          <a:off x="161925" y="2314575"/>
          <a:ext cx="2333625" cy="0"/>
        </a:xfrm>
        <a:prstGeom prst="line">
          <a:avLst/>
        </a:prstGeom>
        <a:noFill/>
        <a:ln w="9525">
          <a:solidFill>
            <a:srgbClr val="000000"/>
          </a:solidFill>
          <a:round/>
          <a:headEnd/>
          <a:tailEnd/>
        </a:ln>
      </xdr:spPr>
    </xdr:sp>
    <xdr:clientData/>
  </xdr:twoCellAnchor>
  <xdr:twoCellAnchor>
    <xdr:from>
      <xdr:col>1</xdr:col>
      <xdr:colOff>0</xdr:colOff>
      <xdr:row>11</xdr:row>
      <xdr:rowOff>0</xdr:rowOff>
    </xdr:from>
    <xdr:to>
      <xdr:col>3</xdr:col>
      <xdr:colOff>0</xdr:colOff>
      <xdr:row>13</xdr:row>
      <xdr:rowOff>0</xdr:rowOff>
    </xdr:to>
    <xdr:sp macro="" textlink="">
      <xdr:nvSpPr>
        <xdr:cNvPr id="4" name="Line 1">
          <a:extLst>
            <a:ext uri="{FF2B5EF4-FFF2-40B4-BE49-F238E27FC236}">
              <a16:creationId xmlns="" xmlns:a16="http://schemas.microsoft.com/office/drawing/2014/main" id="{00000000-0008-0000-0300-000004000000}"/>
            </a:ext>
          </a:extLst>
        </xdr:cNvPr>
        <xdr:cNvSpPr>
          <a:spLocks noChangeShapeType="1"/>
        </xdr:cNvSpPr>
      </xdr:nvSpPr>
      <xdr:spPr bwMode="auto">
        <a:xfrm>
          <a:off x="161925" y="2695575"/>
          <a:ext cx="2333625" cy="38100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50"/>
  <sheetViews>
    <sheetView tabSelected="1" view="pageBreakPreview" zoomScale="91" zoomScaleNormal="100" zoomScaleSheetLayoutView="91" workbookViewId="0">
      <selection activeCell="X7" sqref="X7"/>
    </sheetView>
  </sheetViews>
  <sheetFormatPr defaultColWidth="2.625" defaultRowHeight="13.5"/>
  <cols>
    <col min="1" max="31" width="2.625" style="180" customWidth="1"/>
    <col min="32" max="32" width="0.25" style="180" customWidth="1"/>
    <col min="33" max="33" width="2.625" style="180" customWidth="1"/>
    <col min="34" max="40" width="10.625" style="180" customWidth="1"/>
    <col min="41" max="16384" width="2.625" style="180"/>
  </cols>
  <sheetData>
    <row r="1" spans="1:79" s="187" customFormat="1" ht="21" customHeight="1">
      <c r="AE1" s="172" t="s">
        <v>48</v>
      </c>
      <c r="AF1" s="190"/>
      <c r="AG1" s="657" t="s">
        <v>243</v>
      </c>
      <c r="AH1" s="189"/>
      <c r="AI1" s="189"/>
      <c r="AJ1" s="189"/>
      <c r="AK1" s="189"/>
      <c r="AL1" s="189"/>
      <c r="AM1" s="189"/>
      <c r="AN1" s="189"/>
      <c r="AO1" s="189"/>
      <c r="AP1" s="189"/>
    </row>
    <row r="2" spans="1:79" s="187" customFormat="1" ht="21" customHeight="1">
      <c r="W2" s="658" t="s">
        <v>242</v>
      </c>
      <c r="X2" s="658"/>
      <c r="Y2" s="658"/>
      <c r="Z2" s="658"/>
      <c r="AA2" s="658"/>
      <c r="AB2" s="658"/>
      <c r="AC2" s="658"/>
      <c r="AD2" s="658"/>
      <c r="AE2" s="658"/>
      <c r="AF2" s="190"/>
      <c r="AG2" s="657"/>
      <c r="AH2" s="189"/>
      <c r="AI2" s="189"/>
      <c r="AJ2" s="189"/>
      <c r="AK2" s="189"/>
      <c r="AL2" s="189"/>
      <c r="AM2" s="189"/>
      <c r="AN2" s="189"/>
      <c r="AO2" s="189"/>
      <c r="AP2" s="189"/>
    </row>
    <row r="3" spans="1:79" s="187" customFormat="1" ht="21" customHeight="1">
      <c r="Y3" s="199"/>
      <c r="Z3" s="199"/>
      <c r="AA3" s="199"/>
      <c r="AB3" s="199"/>
      <c r="AC3" s="199"/>
      <c r="AD3" s="199"/>
      <c r="AE3" s="199"/>
      <c r="AF3" s="190"/>
      <c r="AG3" s="657"/>
      <c r="AH3" s="189"/>
      <c r="AI3" s="189"/>
      <c r="AJ3" s="189"/>
      <c r="AK3" s="189"/>
      <c r="AL3" s="189"/>
      <c r="AM3" s="189"/>
      <c r="AN3" s="189"/>
      <c r="AO3" s="189"/>
      <c r="AP3" s="189"/>
    </row>
    <row r="4" spans="1:79" s="187" customFormat="1" ht="21" customHeight="1">
      <c r="B4" s="659" t="s">
        <v>341</v>
      </c>
      <c r="C4" s="659"/>
      <c r="D4" s="659"/>
      <c r="E4" s="659"/>
      <c r="F4" s="659"/>
      <c r="G4" s="659"/>
      <c r="Y4" s="199"/>
      <c r="Z4" s="199"/>
      <c r="AA4" s="199"/>
      <c r="AB4" s="199"/>
      <c r="AC4" s="199"/>
      <c r="AD4" s="199"/>
      <c r="AE4" s="199"/>
      <c r="AF4" s="190"/>
      <c r="AG4" s="657"/>
      <c r="AH4" s="189"/>
      <c r="AI4" s="189"/>
      <c r="AJ4" s="189"/>
      <c r="AK4" s="189"/>
      <c r="AL4" s="189"/>
      <c r="AM4" s="189"/>
      <c r="AN4" s="189"/>
      <c r="AO4" s="189"/>
      <c r="AP4" s="189"/>
    </row>
    <row r="5" spans="1:79" s="187" customFormat="1" ht="21" customHeight="1">
      <c r="Y5" s="199"/>
      <c r="Z5" s="199"/>
      <c r="AA5" s="199"/>
      <c r="AB5" s="199"/>
      <c r="AC5" s="199"/>
      <c r="AD5" s="199"/>
      <c r="AE5" s="199"/>
      <c r="AF5" s="190"/>
      <c r="AG5" s="657"/>
      <c r="AH5" s="189"/>
      <c r="AI5" s="189"/>
      <c r="AJ5" s="189"/>
      <c r="AK5" s="189"/>
      <c r="AL5" s="189"/>
      <c r="AM5" s="189"/>
      <c r="AN5" s="189"/>
      <c r="AO5" s="189"/>
      <c r="AP5" s="189"/>
    </row>
    <row r="6" spans="1:79" s="187" customFormat="1" ht="21" customHeight="1">
      <c r="Q6" s="201" t="s">
        <v>295</v>
      </c>
      <c r="S6" s="201"/>
      <c r="T6" s="201"/>
      <c r="U6" s="201"/>
      <c r="V6" s="201"/>
      <c r="W6" s="201"/>
      <c r="X6" s="201"/>
      <c r="Y6" s="200"/>
      <c r="Z6" s="200"/>
      <c r="AA6" s="200"/>
      <c r="AB6" s="200"/>
      <c r="AC6" s="200"/>
      <c r="AD6" s="200"/>
      <c r="AE6" s="199"/>
      <c r="AF6" s="190"/>
      <c r="AG6" s="657"/>
      <c r="AH6" s="189"/>
      <c r="AI6" s="189"/>
      <c r="AJ6" s="189"/>
      <c r="AK6" s="189"/>
      <c r="AL6" s="189"/>
      <c r="AM6" s="189"/>
      <c r="AN6" s="189"/>
      <c r="AO6" s="189"/>
      <c r="AP6" s="189"/>
    </row>
    <row r="7" spans="1:79" s="187" customFormat="1" ht="21" customHeight="1">
      <c r="Q7" s="201" t="s">
        <v>294</v>
      </c>
      <c r="S7" s="201"/>
      <c r="T7" s="201"/>
      <c r="U7" s="201"/>
      <c r="V7" s="201"/>
      <c r="W7" s="201"/>
      <c r="X7" s="201"/>
      <c r="Y7" s="200"/>
      <c r="Z7" s="200"/>
      <c r="AA7" s="200"/>
      <c r="AB7" s="200"/>
      <c r="AC7" s="200"/>
      <c r="AD7" s="200"/>
      <c r="AE7" s="199"/>
      <c r="AF7" s="190"/>
      <c r="AG7" s="657"/>
      <c r="AH7" s="189"/>
      <c r="AI7" s="189"/>
      <c r="AJ7" s="189"/>
      <c r="AK7" s="189"/>
      <c r="AL7" s="189"/>
      <c r="AM7" s="189"/>
      <c r="AN7" s="189"/>
      <c r="AO7" s="189"/>
      <c r="AP7" s="189"/>
    </row>
    <row r="8" spans="1:79" s="187" customFormat="1" ht="21" customHeight="1">
      <c r="Q8" s="201" t="s">
        <v>296</v>
      </c>
      <c r="S8" s="201"/>
      <c r="T8" s="201"/>
      <c r="U8" s="201"/>
      <c r="V8" s="201"/>
      <c r="W8" s="201"/>
      <c r="X8" s="201"/>
      <c r="Y8" s="200"/>
      <c r="Z8" s="200"/>
      <c r="AA8" s="200"/>
      <c r="AB8" s="200"/>
      <c r="AC8" s="200"/>
      <c r="AD8" s="200"/>
      <c r="AE8" s="199"/>
      <c r="AF8" s="190"/>
      <c r="AG8" s="657"/>
      <c r="AH8" s="189"/>
      <c r="AI8" s="189"/>
      <c r="AJ8" s="189"/>
      <c r="AK8" s="189"/>
      <c r="AL8" s="189"/>
      <c r="AM8" s="189"/>
      <c r="AN8" s="189"/>
      <c r="AO8" s="189"/>
      <c r="AP8" s="189"/>
    </row>
    <row r="9" spans="1:79" s="187" customFormat="1" ht="21" customHeight="1">
      <c r="Y9" s="199"/>
      <c r="Z9" s="199"/>
      <c r="AA9" s="199"/>
      <c r="AB9" s="199"/>
      <c r="AC9" s="199"/>
      <c r="AD9" s="199"/>
      <c r="AE9" s="199"/>
      <c r="AF9" s="190"/>
      <c r="AG9" s="657"/>
      <c r="AH9" s="189"/>
      <c r="AI9" s="189"/>
      <c r="AJ9" s="189"/>
      <c r="AK9" s="189"/>
      <c r="AL9" s="189"/>
      <c r="AM9" s="189"/>
      <c r="AN9" s="189"/>
      <c r="AO9" s="189"/>
      <c r="AP9" s="189"/>
    </row>
    <row r="10" spans="1:79" s="187" customFormat="1" ht="21" customHeight="1">
      <c r="Y10" s="199"/>
      <c r="Z10" s="199"/>
      <c r="AA10" s="199"/>
      <c r="AB10" s="199"/>
      <c r="AC10" s="199"/>
      <c r="AD10" s="199"/>
      <c r="AE10" s="199"/>
      <c r="AF10" s="190"/>
      <c r="AG10" s="657"/>
      <c r="AH10" s="189"/>
      <c r="AI10" s="189"/>
      <c r="AJ10" s="189"/>
      <c r="AK10" s="189"/>
      <c r="AL10" s="189"/>
      <c r="AM10" s="189"/>
      <c r="AN10" s="189"/>
      <c r="AO10" s="189"/>
      <c r="AP10" s="189"/>
    </row>
    <row r="11" spans="1:79" s="187" customFormat="1" ht="21" customHeight="1">
      <c r="Y11" s="199"/>
      <c r="Z11" s="199"/>
      <c r="AA11" s="199"/>
      <c r="AB11" s="199"/>
      <c r="AC11" s="199"/>
      <c r="AD11" s="199"/>
      <c r="AE11" s="199"/>
      <c r="AF11" s="190"/>
      <c r="AG11" s="657"/>
      <c r="AH11" s="189"/>
      <c r="AI11" s="189"/>
      <c r="AJ11" s="189"/>
      <c r="AK11" s="189"/>
      <c r="AL11" s="189"/>
      <c r="AM11" s="189"/>
      <c r="AN11" s="189"/>
      <c r="AO11" s="189"/>
      <c r="AP11" s="189"/>
    </row>
    <row r="12" spans="1:79" s="187" customFormat="1" ht="21" customHeight="1">
      <c r="A12" s="660" t="s">
        <v>257</v>
      </c>
      <c r="B12" s="660"/>
      <c r="C12" s="660"/>
      <c r="D12" s="660"/>
      <c r="E12" s="660"/>
      <c r="F12" s="660"/>
      <c r="G12" s="660"/>
      <c r="H12" s="660"/>
      <c r="I12" s="660"/>
      <c r="J12" s="660"/>
      <c r="K12" s="660"/>
      <c r="L12" s="660"/>
      <c r="M12" s="660"/>
      <c r="N12" s="660"/>
      <c r="O12" s="660"/>
      <c r="P12" s="660"/>
      <c r="Q12" s="660"/>
      <c r="R12" s="660"/>
      <c r="S12" s="660"/>
      <c r="T12" s="660"/>
      <c r="U12" s="660"/>
      <c r="V12" s="660"/>
      <c r="W12" s="660"/>
      <c r="X12" s="660"/>
      <c r="Y12" s="660"/>
      <c r="Z12" s="660"/>
      <c r="AA12" s="660"/>
      <c r="AB12" s="660"/>
      <c r="AC12" s="660"/>
      <c r="AD12" s="660"/>
      <c r="AE12" s="660"/>
      <c r="AF12" s="190"/>
      <c r="AG12" s="657"/>
      <c r="AH12" s="189"/>
      <c r="AI12" s="189"/>
      <c r="AJ12" s="189"/>
      <c r="AK12" s="189"/>
      <c r="AL12" s="189"/>
      <c r="AM12" s="189"/>
      <c r="AN12" s="189"/>
      <c r="AO12" s="189"/>
      <c r="AP12" s="189"/>
      <c r="CA12" s="188"/>
    </row>
    <row r="13" spans="1:79" s="187" customFormat="1" ht="21" customHeight="1">
      <c r="AF13" s="190"/>
      <c r="AG13" s="657"/>
      <c r="AH13" s="189"/>
      <c r="AI13" s="189"/>
      <c r="AJ13" s="189"/>
      <c r="AK13" s="189"/>
      <c r="AL13" s="189"/>
      <c r="AM13" s="189"/>
      <c r="AN13" s="189"/>
      <c r="AO13" s="189"/>
      <c r="AP13" s="189"/>
      <c r="CA13" s="188"/>
    </row>
    <row r="14" spans="1:79" s="187" customFormat="1" ht="21" customHeight="1">
      <c r="AF14" s="190"/>
      <c r="AG14" s="657"/>
      <c r="AH14" s="189"/>
      <c r="AI14" s="189"/>
      <c r="AJ14" s="189"/>
      <c r="AK14" s="189"/>
      <c r="AL14" s="189"/>
      <c r="AM14" s="189"/>
      <c r="AN14" s="189"/>
      <c r="AO14" s="189"/>
      <c r="AP14" s="189"/>
      <c r="CA14" s="188"/>
    </row>
    <row r="15" spans="1:79" s="187" customFormat="1" ht="21" customHeight="1">
      <c r="AF15" s="190"/>
      <c r="AG15" s="657"/>
      <c r="AH15" s="189"/>
      <c r="AI15" s="189"/>
      <c r="AJ15" s="189"/>
      <c r="AK15" s="189"/>
      <c r="AL15" s="189"/>
      <c r="AM15" s="189"/>
      <c r="AN15" s="189"/>
      <c r="AO15" s="189"/>
      <c r="AP15" s="189"/>
      <c r="CA15" s="188"/>
    </row>
    <row r="16" spans="1:79" ht="21.75" customHeight="1">
      <c r="B16" s="661" t="s">
        <v>342</v>
      </c>
      <c r="C16" s="661"/>
      <c r="D16" s="661"/>
      <c r="E16" s="661"/>
      <c r="F16" s="661"/>
      <c r="G16" s="661"/>
      <c r="H16" s="661"/>
      <c r="I16" s="661"/>
      <c r="J16" s="661"/>
      <c r="K16" s="661"/>
      <c r="L16" s="661"/>
      <c r="M16" s="661"/>
      <c r="N16" s="661"/>
      <c r="O16" s="661"/>
      <c r="P16" s="661"/>
      <c r="Q16" s="661"/>
      <c r="R16" s="661"/>
      <c r="S16" s="661"/>
      <c r="T16" s="661"/>
      <c r="U16" s="661"/>
      <c r="V16" s="661"/>
      <c r="W16" s="661"/>
      <c r="X16" s="661"/>
      <c r="Y16" s="661"/>
      <c r="Z16" s="661"/>
      <c r="AA16" s="661"/>
      <c r="AB16" s="661"/>
      <c r="AC16" s="661"/>
      <c r="AD16" s="661"/>
      <c r="AF16" s="197"/>
      <c r="AG16" s="657"/>
      <c r="AH16" s="181"/>
      <c r="AI16" s="181"/>
      <c r="AJ16" s="181"/>
      <c r="AK16" s="181"/>
      <c r="AL16" s="181"/>
      <c r="AM16" s="181"/>
      <c r="AN16" s="181"/>
      <c r="AO16" s="181"/>
      <c r="AP16" s="181"/>
      <c r="CA16" s="196"/>
    </row>
    <row r="17" spans="1:79" ht="21.75" customHeight="1">
      <c r="A17" s="182"/>
      <c r="B17" s="661"/>
      <c r="C17" s="661"/>
      <c r="D17" s="661"/>
      <c r="E17" s="661"/>
      <c r="F17" s="661"/>
      <c r="G17" s="661"/>
      <c r="H17" s="661"/>
      <c r="I17" s="661"/>
      <c r="J17" s="661"/>
      <c r="K17" s="661"/>
      <c r="L17" s="661"/>
      <c r="M17" s="661"/>
      <c r="N17" s="661"/>
      <c r="O17" s="661"/>
      <c r="P17" s="661"/>
      <c r="Q17" s="661"/>
      <c r="R17" s="661"/>
      <c r="S17" s="661"/>
      <c r="T17" s="661"/>
      <c r="U17" s="661"/>
      <c r="V17" s="661"/>
      <c r="W17" s="661"/>
      <c r="X17" s="661"/>
      <c r="Y17" s="661"/>
      <c r="Z17" s="661"/>
      <c r="AA17" s="661"/>
      <c r="AB17" s="661"/>
      <c r="AC17" s="661"/>
      <c r="AD17" s="661"/>
      <c r="AE17" s="182"/>
      <c r="AF17" s="197"/>
      <c r="AG17" s="657"/>
      <c r="AH17" s="181"/>
      <c r="AI17" s="181"/>
      <c r="AJ17" s="181"/>
      <c r="AK17" s="181"/>
      <c r="AL17" s="181"/>
      <c r="AM17" s="181"/>
      <c r="AN17" s="181"/>
      <c r="AO17" s="181"/>
      <c r="AP17" s="181"/>
      <c r="CA17" s="196"/>
    </row>
    <row r="18" spans="1:79" ht="21.75" customHeight="1">
      <c r="A18" s="198"/>
      <c r="B18" s="182"/>
      <c r="C18" s="182"/>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98"/>
      <c r="AF18" s="197"/>
      <c r="AG18" s="657"/>
      <c r="AH18" s="181"/>
      <c r="AI18" s="181"/>
      <c r="AJ18" s="181"/>
      <c r="AK18" s="181"/>
      <c r="AL18" s="181"/>
      <c r="AM18" s="181"/>
      <c r="AN18" s="181"/>
      <c r="AO18" s="181"/>
      <c r="AP18" s="181"/>
      <c r="CA18" s="196"/>
    </row>
    <row r="19" spans="1:79" ht="21.75" customHeight="1">
      <c r="A19" s="198"/>
      <c r="B19" s="182"/>
      <c r="C19" s="182"/>
      <c r="D19" s="182"/>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98"/>
      <c r="AF19" s="197"/>
      <c r="AG19" s="657"/>
      <c r="AH19" s="181"/>
      <c r="AI19" s="181"/>
      <c r="AJ19" s="181"/>
      <c r="AK19" s="181"/>
      <c r="AL19" s="181"/>
      <c r="AM19" s="181"/>
      <c r="AN19" s="181"/>
      <c r="AO19" s="181"/>
      <c r="AP19" s="181"/>
      <c r="CA19" s="196"/>
    </row>
    <row r="20" spans="1:79" ht="21.75" customHeight="1">
      <c r="A20" s="662"/>
      <c r="B20" s="662"/>
      <c r="C20" s="662"/>
      <c r="D20" s="662"/>
      <c r="E20" s="662"/>
      <c r="F20" s="662"/>
      <c r="G20" s="662"/>
      <c r="H20" s="662"/>
      <c r="I20" s="662"/>
      <c r="J20" s="662"/>
      <c r="K20" s="662"/>
      <c r="L20" s="662"/>
      <c r="M20" s="662"/>
      <c r="N20" s="662"/>
      <c r="O20" s="662"/>
      <c r="P20" s="662"/>
      <c r="Q20" s="662"/>
      <c r="R20" s="662"/>
      <c r="S20" s="662"/>
      <c r="T20" s="662"/>
      <c r="U20" s="662"/>
      <c r="V20" s="662"/>
      <c r="W20" s="662"/>
      <c r="X20" s="662"/>
      <c r="Y20" s="662"/>
      <c r="Z20" s="662"/>
      <c r="AA20" s="662"/>
      <c r="AB20" s="662"/>
      <c r="AC20" s="662"/>
      <c r="AD20" s="662"/>
      <c r="AE20" s="662"/>
      <c r="AF20" s="197"/>
      <c r="AG20" s="657"/>
      <c r="AH20" s="181"/>
      <c r="AI20" s="181"/>
      <c r="AJ20" s="181"/>
      <c r="AK20" s="181"/>
      <c r="AL20" s="181"/>
      <c r="AM20" s="181"/>
      <c r="AN20" s="181"/>
      <c r="AO20" s="181"/>
      <c r="AP20" s="181"/>
      <c r="CA20" s="196"/>
    </row>
    <row r="21" spans="1:79" ht="21.75" customHeight="1">
      <c r="A21" s="198"/>
      <c r="B21" s="182"/>
      <c r="C21" s="182"/>
      <c r="D21" s="182"/>
      <c r="E21" s="182"/>
      <c r="F21" s="182"/>
      <c r="G21" s="182"/>
      <c r="H21" s="182"/>
      <c r="I21" s="182"/>
      <c r="J21" s="182"/>
      <c r="K21" s="182"/>
      <c r="L21" s="182"/>
      <c r="M21" s="182"/>
      <c r="N21" s="182"/>
      <c r="O21" s="182"/>
      <c r="P21" s="182"/>
      <c r="Q21" s="182"/>
      <c r="R21" s="182"/>
      <c r="S21" s="182"/>
      <c r="T21" s="182"/>
      <c r="U21" s="182"/>
      <c r="V21" s="182"/>
      <c r="W21" s="182"/>
      <c r="X21" s="182"/>
      <c r="Y21" s="182"/>
      <c r="Z21" s="182"/>
      <c r="AA21" s="182"/>
      <c r="AB21" s="182"/>
      <c r="AC21" s="182"/>
      <c r="AD21" s="182"/>
      <c r="AE21" s="198"/>
      <c r="AF21" s="197"/>
      <c r="AG21" s="657"/>
      <c r="AH21" s="181"/>
      <c r="AI21" s="181"/>
      <c r="AJ21" s="181"/>
      <c r="AK21" s="181"/>
      <c r="AL21" s="181"/>
      <c r="AM21" s="181"/>
      <c r="AN21" s="181"/>
      <c r="AO21" s="181"/>
      <c r="AP21" s="181"/>
      <c r="CA21" s="196"/>
    </row>
    <row r="22" spans="1:79" ht="21.75" customHeight="1">
      <c r="A22" s="198"/>
      <c r="B22" s="182"/>
      <c r="C22" s="664" t="s">
        <v>241</v>
      </c>
      <c r="D22" s="664"/>
      <c r="E22" s="664"/>
      <c r="F22" s="664"/>
      <c r="G22" s="664"/>
      <c r="H22" s="664"/>
      <c r="I22" s="664"/>
      <c r="J22" s="664"/>
      <c r="K22" s="664"/>
      <c r="L22" s="664"/>
      <c r="M22" s="664"/>
      <c r="N22" s="664"/>
      <c r="O22" s="664"/>
      <c r="P22" s="664"/>
      <c r="Q22" s="664"/>
      <c r="R22" s="664"/>
      <c r="S22" s="664"/>
      <c r="T22" s="664"/>
      <c r="U22" s="664"/>
      <c r="V22" s="664"/>
      <c r="W22" s="664"/>
      <c r="X22" s="664"/>
      <c r="Y22" s="664"/>
      <c r="Z22" s="664"/>
      <c r="AA22" s="664"/>
      <c r="AB22" s="664"/>
      <c r="AC22" s="664"/>
      <c r="AD22" s="182"/>
      <c r="AE22" s="198"/>
      <c r="AF22" s="197"/>
      <c r="AG22" s="657"/>
      <c r="AH22" s="181"/>
      <c r="AI22" s="181"/>
      <c r="AJ22" s="181"/>
      <c r="AK22" s="181"/>
      <c r="AL22" s="181"/>
      <c r="AM22" s="181"/>
      <c r="AN22" s="181"/>
      <c r="AO22" s="181"/>
      <c r="AP22" s="181"/>
      <c r="CA22" s="196"/>
    </row>
    <row r="23" spans="1:79" ht="24.75" customHeight="1">
      <c r="A23" s="198"/>
      <c r="B23" s="182"/>
      <c r="C23" s="663" t="s">
        <v>295</v>
      </c>
      <c r="D23" s="663"/>
      <c r="E23" s="663"/>
      <c r="F23" s="663"/>
      <c r="G23" s="663"/>
      <c r="H23" s="663"/>
      <c r="I23" s="663"/>
      <c r="J23" s="663"/>
      <c r="K23" s="663"/>
      <c r="L23" s="663"/>
      <c r="M23" s="663"/>
      <c r="N23" s="663"/>
      <c r="O23" s="663"/>
      <c r="P23" s="663"/>
      <c r="Q23" s="663"/>
      <c r="R23" s="663"/>
      <c r="S23" s="663"/>
      <c r="T23" s="663"/>
      <c r="U23" s="663"/>
      <c r="V23" s="663"/>
      <c r="W23" s="663"/>
      <c r="X23" s="663"/>
      <c r="Y23" s="663"/>
      <c r="Z23" s="663"/>
      <c r="AA23" s="663"/>
      <c r="AB23" s="663"/>
      <c r="AC23" s="663"/>
      <c r="AD23" s="182"/>
      <c r="AE23" s="198"/>
      <c r="AF23" s="197"/>
      <c r="AG23" s="657"/>
      <c r="AH23" s="181"/>
      <c r="AI23" s="181"/>
      <c r="AJ23" s="181"/>
      <c r="AK23" s="181"/>
      <c r="AL23" s="181"/>
      <c r="AM23" s="181"/>
      <c r="AN23" s="181"/>
      <c r="AO23" s="181"/>
      <c r="AP23" s="181"/>
      <c r="CA23" s="196"/>
    </row>
    <row r="24" spans="1:79" ht="24.75" customHeight="1">
      <c r="A24" s="198"/>
      <c r="B24" s="182"/>
      <c r="C24" s="663" t="s">
        <v>294</v>
      </c>
      <c r="D24" s="663"/>
      <c r="E24" s="663"/>
      <c r="F24" s="663"/>
      <c r="G24" s="663"/>
      <c r="H24" s="663"/>
      <c r="I24" s="663"/>
      <c r="J24" s="663"/>
      <c r="K24" s="663"/>
      <c r="L24" s="663"/>
      <c r="M24" s="663"/>
      <c r="N24" s="663"/>
      <c r="O24" s="663"/>
      <c r="P24" s="663"/>
      <c r="Q24" s="663"/>
      <c r="R24" s="663"/>
      <c r="S24" s="663"/>
      <c r="T24" s="663"/>
      <c r="U24" s="663"/>
      <c r="V24" s="663"/>
      <c r="W24" s="663"/>
      <c r="X24" s="663"/>
      <c r="Y24" s="663"/>
      <c r="Z24" s="663"/>
      <c r="AA24" s="663"/>
      <c r="AB24" s="663"/>
      <c r="AC24" s="663"/>
      <c r="AD24" s="182"/>
      <c r="AE24" s="198"/>
      <c r="AF24" s="197"/>
      <c r="AG24" s="657"/>
      <c r="AH24" s="181"/>
      <c r="AI24" s="181"/>
      <c r="AJ24" s="181"/>
      <c r="AK24" s="181"/>
      <c r="AL24" s="181"/>
      <c r="AM24" s="181"/>
      <c r="AN24" s="181"/>
      <c r="AO24" s="181"/>
      <c r="AP24" s="181"/>
      <c r="CA24" s="196"/>
    </row>
    <row r="25" spans="1:79" ht="24.75" customHeight="1">
      <c r="A25" s="198"/>
      <c r="B25" s="182"/>
      <c r="C25" s="663" t="s">
        <v>240</v>
      </c>
      <c r="D25" s="663"/>
      <c r="E25" s="663"/>
      <c r="F25" s="663"/>
      <c r="G25" s="663"/>
      <c r="H25" s="663"/>
      <c r="I25" s="663"/>
      <c r="J25" s="663"/>
      <c r="K25" s="663"/>
      <c r="L25" s="663"/>
      <c r="M25" s="663"/>
      <c r="N25" s="663"/>
      <c r="O25" s="663"/>
      <c r="P25" s="663"/>
      <c r="Q25" s="663"/>
      <c r="R25" s="663"/>
      <c r="S25" s="663"/>
      <c r="T25" s="663"/>
      <c r="U25" s="663"/>
      <c r="V25" s="663"/>
      <c r="W25" s="663"/>
      <c r="X25" s="663"/>
      <c r="Y25" s="663"/>
      <c r="Z25" s="663"/>
      <c r="AA25" s="663"/>
      <c r="AB25" s="663"/>
      <c r="AC25" s="663"/>
      <c r="AD25" s="182"/>
      <c r="AE25" s="198"/>
      <c r="AF25" s="197"/>
      <c r="AG25" s="657"/>
      <c r="AH25" s="181"/>
      <c r="AI25" s="181"/>
      <c r="AJ25" s="181"/>
      <c r="AK25" s="181"/>
      <c r="AL25" s="181"/>
      <c r="AM25" s="181"/>
      <c r="AN25" s="181"/>
      <c r="AO25" s="181"/>
      <c r="AP25" s="181"/>
      <c r="CA25" s="196"/>
    </row>
    <row r="26" spans="1:79" ht="24.75" customHeight="1">
      <c r="A26" s="198"/>
      <c r="B26" s="182"/>
      <c r="C26" s="663" t="s">
        <v>239</v>
      </c>
      <c r="D26" s="663"/>
      <c r="E26" s="663"/>
      <c r="F26" s="663"/>
      <c r="G26" s="663"/>
      <c r="H26" s="663"/>
      <c r="I26" s="663"/>
      <c r="J26" s="663"/>
      <c r="K26" s="663"/>
      <c r="L26" s="663"/>
      <c r="M26" s="663"/>
      <c r="N26" s="663"/>
      <c r="O26" s="663"/>
      <c r="P26" s="663"/>
      <c r="Q26" s="663"/>
      <c r="R26" s="663"/>
      <c r="S26" s="663"/>
      <c r="T26" s="663"/>
      <c r="U26" s="663"/>
      <c r="V26" s="663"/>
      <c r="W26" s="663"/>
      <c r="X26" s="663"/>
      <c r="Y26" s="663"/>
      <c r="Z26" s="663"/>
      <c r="AA26" s="663"/>
      <c r="AB26" s="663"/>
      <c r="AC26" s="663"/>
      <c r="AD26" s="182"/>
      <c r="AE26" s="198"/>
      <c r="AF26" s="197"/>
      <c r="AG26" s="657"/>
      <c r="AH26" s="181"/>
      <c r="AI26" s="181"/>
      <c r="AJ26" s="181"/>
      <c r="AK26" s="181"/>
      <c r="AL26" s="181"/>
      <c r="AM26" s="181"/>
      <c r="AN26" s="181"/>
      <c r="AO26" s="181"/>
      <c r="AP26" s="181"/>
      <c r="CA26" s="196"/>
    </row>
    <row r="27" spans="1:79" ht="24.75" customHeight="1">
      <c r="A27" s="198"/>
      <c r="B27" s="182"/>
      <c r="C27" s="663" t="s">
        <v>238</v>
      </c>
      <c r="D27" s="663"/>
      <c r="E27" s="663"/>
      <c r="F27" s="663"/>
      <c r="G27" s="663"/>
      <c r="H27" s="663"/>
      <c r="I27" s="663"/>
      <c r="J27" s="663"/>
      <c r="K27" s="663"/>
      <c r="L27" s="663"/>
      <c r="M27" s="663"/>
      <c r="N27" s="663"/>
      <c r="O27" s="663"/>
      <c r="P27" s="663"/>
      <c r="Q27" s="663"/>
      <c r="R27" s="663"/>
      <c r="S27" s="663"/>
      <c r="T27" s="663"/>
      <c r="U27" s="663"/>
      <c r="V27" s="663"/>
      <c r="W27" s="663"/>
      <c r="X27" s="663"/>
      <c r="Y27" s="663"/>
      <c r="Z27" s="663"/>
      <c r="AA27" s="663"/>
      <c r="AB27" s="663"/>
      <c r="AC27" s="663"/>
      <c r="AD27" s="182"/>
      <c r="AE27" s="198"/>
      <c r="AF27" s="197"/>
      <c r="AG27" s="657"/>
      <c r="AH27" s="181"/>
      <c r="AI27" s="181"/>
      <c r="AJ27" s="181"/>
      <c r="AK27" s="181"/>
      <c r="AL27" s="181"/>
      <c r="AM27" s="181"/>
      <c r="AN27" s="181"/>
      <c r="AO27" s="181"/>
      <c r="AP27" s="181"/>
      <c r="CA27" s="196"/>
    </row>
    <row r="28" spans="1:79" ht="24.75" customHeight="1">
      <c r="A28" s="198"/>
      <c r="B28" s="182"/>
      <c r="C28" s="663" t="s">
        <v>297</v>
      </c>
      <c r="D28" s="663"/>
      <c r="E28" s="663"/>
      <c r="F28" s="663"/>
      <c r="G28" s="663"/>
      <c r="H28" s="663"/>
      <c r="I28" s="663"/>
      <c r="J28" s="663"/>
      <c r="K28" s="663"/>
      <c r="L28" s="663"/>
      <c r="M28" s="663"/>
      <c r="N28" s="663"/>
      <c r="O28" s="663"/>
      <c r="P28" s="663"/>
      <c r="Q28" s="663"/>
      <c r="R28" s="663"/>
      <c r="S28" s="663"/>
      <c r="T28" s="663"/>
      <c r="U28" s="663"/>
      <c r="V28" s="663"/>
      <c r="W28" s="663"/>
      <c r="X28" s="663"/>
      <c r="Y28" s="663"/>
      <c r="Z28" s="663"/>
      <c r="AA28" s="663"/>
      <c r="AB28" s="663"/>
      <c r="AC28" s="663"/>
      <c r="AD28" s="182"/>
      <c r="AE28" s="198"/>
      <c r="AF28" s="197"/>
      <c r="AG28" s="657"/>
      <c r="AH28" s="181"/>
      <c r="AI28" s="181"/>
      <c r="AJ28" s="181"/>
      <c r="AK28" s="181"/>
      <c r="AL28" s="181"/>
      <c r="AM28" s="181"/>
      <c r="AN28" s="181"/>
      <c r="AO28" s="181"/>
      <c r="AP28" s="181"/>
      <c r="CA28" s="196"/>
    </row>
    <row r="29" spans="1:79" ht="24.75" customHeight="1">
      <c r="A29" s="198"/>
      <c r="B29" s="182"/>
      <c r="C29" s="663" t="s">
        <v>237</v>
      </c>
      <c r="D29" s="663"/>
      <c r="E29" s="663"/>
      <c r="F29" s="663"/>
      <c r="G29" s="663"/>
      <c r="H29" s="663"/>
      <c r="I29" s="663"/>
      <c r="J29" s="663"/>
      <c r="K29" s="663"/>
      <c r="L29" s="663"/>
      <c r="M29" s="663"/>
      <c r="N29" s="663"/>
      <c r="O29" s="663"/>
      <c r="P29" s="663"/>
      <c r="Q29" s="663"/>
      <c r="R29" s="663"/>
      <c r="S29" s="663"/>
      <c r="T29" s="663"/>
      <c r="U29" s="663"/>
      <c r="V29" s="663"/>
      <c r="W29" s="663"/>
      <c r="X29" s="663"/>
      <c r="Y29" s="663"/>
      <c r="Z29" s="663"/>
      <c r="AA29" s="663"/>
      <c r="AB29" s="663"/>
      <c r="AC29" s="663"/>
      <c r="AD29" s="182"/>
      <c r="AE29" s="198"/>
      <c r="AF29" s="197"/>
      <c r="AG29" s="657"/>
      <c r="AH29" s="181"/>
      <c r="AI29" s="181"/>
      <c r="AJ29" s="181"/>
      <c r="AK29" s="181"/>
      <c r="AL29" s="181"/>
      <c r="AM29" s="181"/>
      <c r="AN29" s="181"/>
      <c r="AO29" s="181"/>
      <c r="AP29" s="181"/>
      <c r="CA29" s="196"/>
    </row>
    <row r="30" spans="1:79" ht="24.75" customHeight="1">
      <c r="A30" s="198"/>
      <c r="B30" s="182"/>
      <c r="C30" s="182"/>
      <c r="D30" s="182"/>
      <c r="E30" s="182"/>
      <c r="F30" s="182"/>
      <c r="G30" s="182"/>
      <c r="H30" s="182"/>
      <c r="I30" s="182"/>
      <c r="J30" s="182"/>
      <c r="K30" s="182"/>
      <c r="L30" s="182"/>
      <c r="M30" s="182"/>
      <c r="N30" s="182"/>
      <c r="O30" s="182"/>
      <c r="P30" s="182"/>
      <c r="Q30" s="182"/>
      <c r="R30" s="182"/>
      <c r="S30" s="182"/>
      <c r="T30" s="182"/>
      <c r="U30" s="182"/>
      <c r="V30" s="182"/>
      <c r="W30" s="182"/>
      <c r="X30" s="182"/>
      <c r="Y30" s="182"/>
      <c r="Z30" s="182"/>
      <c r="AA30" s="182"/>
      <c r="AB30" s="182"/>
      <c r="AC30" s="182"/>
      <c r="AD30" s="182"/>
      <c r="AE30" s="198"/>
      <c r="AF30" s="197"/>
      <c r="AG30" s="657"/>
      <c r="AH30" s="181"/>
      <c r="AI30" s="181"/>
      <c r="AJ30" s="181"/>
      <c r="AK30" s="181"/>
      <c r="AL30" s="181"/>
      <c r="AM30" s="181"/>
      <c r="AN30" s="181"/>
      <c r="AO30" s="181"/>
      <c r="AP30" s="181"/>
      <c r="CA30" s="196"/>
    </row>
    <row r="31" spans="1:79" ht="21.75" customHeight="1">
      <c r="A31" s="198"/>
      <c r="B31" s="182"/>
      <c r="C31" s="182"/>
      <c r="D31" s="182"/>
      <c r="E31" s="182"/>
      <c r="F31" s="182"/>
      <c r="G31" s="182"/>
      <c r="H31" s="182"/>
      <c r="I31" s="182"/>
      <c r="J31" s="182"/>
      <c r="K31" s="182"/>
      <c r="L31" s="182"/>
      <c r="M31" s="182"/>
      <c r="N31" s="182"/>
      <c r="O31" s="182"/>
      <c r="P31" s="182"/>
      <c r="Q31" s="182"/>
      <c r="R31" s="182"/>
      <c r="S31" s="182"/>
      <c r="T31" s="182"/>
      <c r="U31" s="182"/>
      <c r="V31" s="182"/>
      <c r="W31" s="182"/>
      <c r="X31" s="182"/>
      <c r="Y31" s="182"/>
      <c r="Z31" s="182"/>
      <c r="AA31" s="182"/>
      <c r="AB31" s="182"/>
      <c r="AC31" s="182"/>
      <c r="AD31" s="182"/>
      <c r="AE31" s="198"/>
      <c r="AF31" s="197"/>
      <c r="AG31" s="657"/>
      <c r="AH31" s="181"/>
      <c r="AI31" s="181"/>
      <c r="AJ31" s="181"/>
      <c r="AK31" s="181"/>
      <c r="AL31" s="181"/>
      <c r="AM31" s="181"/>
      <c r="AN31" s="181"/>
      <c r="AO31" s="181"/>
      <c r="AP31" s="181"/>
      <c r="CA31" s="196"/>
    </row>
    <row r="32" spans="1:79" s="191" customFormat="1" ht="17.25" customHeight="1">
      <c r="A32" s="191" t="s">
        <v>251</v>
      </c>
      <c r="D32" s="195"/>
      <c r="E32" s="195"/>
      <c r="F32" s="195"/>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c r="AE32" s="195"/>
      <c r="AF32" s="194"/>
      <c r="AG32" s="657"/>
      <c r="AH32" s="193"/>
      <c r="AI32" s="193"/>
      <c r="AJ32" s="193"/>
      <c r="AK32" s="193"/>
      <c r="AL32" s="193"/>
      <c r="AM32" s="193"/>
      <c r="AN32" s="193"/>
      <c r="AO32" s="193"/>
      <c r="AP32" s="193"/>
      <c r="CA32" s="192"/>
    </row>
    <row r="33" spans="1:79" s="191" customFormat="1" ht="17.25" customHeight="1">
      <c r="B33" s="191" t="s">
        <v>236</v>
      </c>
      <c r="D33" s="195"/>
      <c r="E33" s="195"/>
      <c r="F33" s="195"/>
      <c r="G33" s="195"/>
      <c r="H33" s="195"/>
      <c r="I33" s="195"/>
      <c r="J33" s="195"/>
      <c r="K33" s="195"/>
      <c r="L33" s="195"/>
      <c r="M33" s="195"/>
      <c r="N33" s="195"/>
      <c r="O33" s="195"/>
      <c r="P33" s="195"/>
      <c r="Q33" s="195"/>
      <c r="R33" s="195"/>
      <c r="S33" s="195"/>
      <c r="T33" s="195"/>
      <c r="U33" s="195"/>
      <c r="V33" s="195"/>
      <c r="W33" s="195"/>
      <c r="X33" s="195"/>
      <c r="Y33" s="195"/>
      <c r="Z33" s="195"/>
      <c r="AA33" s="195"/>
      <c r="AB33" s="195"/>
      <c r="AC33" s="195"/>
      <c r="AD33" s="195"/>
      <c r="AE33" s="195"/>
      <c r="AF33" s="194"/>
      <c r="AG33" s="657"/>
      <c r="AH33" s="193"/>
      <c r="AI33" s="193"/>
      <c r="AJ33" s="193"/>
      <c r="AK33" s="193"/>
      <c r="AL33" s="193"/>
      <c r="AM33" s="193"/>
      <c r="AN33" s="193"/>
      <c r="AO33" s="193"/>
      <c r="AP33" s="193"/>
      <c r="CA33" s="192"/>
    </row>
    <row r="34" spans="1:79" s="191" customFormat="1" ht="17.25" customHeight="1">
      <c r="A34" s="191" t="s">
        <v>235</v>
      </c>
      <c r="D34" s="195"/>
      <c r="E34" s="195"/>
      <c r="F34" s="195"/>
      <c r="G34" s="195"/>
      <c r="H34" s="195"/>
      <c r="I34" s="195"/>
      <c r="J34" s="195"/>
      <c r="K34" s="195"/>
      <c r="L34" s="195"/>
      <c r="M34" s="195"/>
      <c r="N34" s="195"/>
      <c r="O34" s="195"/>
      <c r="P34" s="195"/>
      <c r="Q34" s="195"/>
      <c r="R34" s="195"/>
      <c r="S34" s="195"/>
      <c r="T34" s="195"/>
      <c r="U34" s="195"/>
      <c r="V34" s="195"/>
      <c r="W34" s="195"/>
      <c r="X34" s="195"/>
      <c r="Y34" s="195"/>
      <c r="Z34" s="195"/>
      <c r="AA34" s="195"/>
      <c r="AB34" s="195"/>
      <c r="AC34" s="195"/>
      <c r="AD34" s="195"/>
      <c r="AE34" s="195"/>
      <c r="AF34" s="194"/>
      <c r="AG34" s="657"/>
      <c r="AH34" s="193"/>
      <c r="AI34" s="193"/>
      <c r="AJ34" s="193"/>
      <c r="AK34" s="193"/>
      <c r="AL34" s="193"/>
      <c r="AM34" s="193"/>
      <c r="AN34" s="193"/>
      <c r="AO34" s="193"/>
      <c r="AP34" s="193"/>
      <c r="CA34" s="192"/>
    </row>
    <row r="35" spans="1:79" s="187" customFormat="1" ht="17.25" customHeight="1">
      <c r="A35" s="191" t="s">
        <v>234</v>
      </c>
      <c r="B35" s="191"/>
      <c r="C35" s="191"/>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C35" s="191"/>
      <c r="AD35" s="191"/>
      <c r="AE35" s="191"/>
      <c r="AF35" s="190"/>
      <c r="AG35" s="657"/>
      <c r="AH35" s="189"/>
      <c r="AI35" s="189"/>
      <c r="AJ35" s="189"/>
      <c r="AK35" s="189"/>
      <c r="AL35" s="189"/>
      <c r="AM35" s="189"/>
      <c r="AN35" s="189"/>
      <c r="AO35" s="189"/>
      <c r="AP35" s="189"/>
      <c r="CA35" s="188"/>
    </row>
    <row r="36" spans="1:79" ht="1.5" customHeight="1">
      <c r="A36" s="186"/>
      <c r="B36" s="186"/>
      <c r="C36" s="186"/>
      <c r="D36" s="186"/>
      <c r="E36" s="186"/>
      <c r="F36" s="186"/>
      <c r="G36" s="186"/>
      <c r="H36" s="186"/>
      <c r="I36" s="186"/>
      <c r="J36" s="186"/>
      <c r="K36" s="186"/>
      <c r="L36" s="186"/>
      <c r="M36" s="186"/>
      <c r="N36" s="186"/>
      <c r="O36" s="186"/>
      <c r="P36" s="186"/>
      <c r="Q36" s="186"/>
      <c r="R36" s="186"/>
      <c r="S36" s="186"/>
      <c r="T36" s="186"/>
      <c r="U36" s="186"/>
      <c r="V36" s="186"/>
      <c r="W36" s="186"/>
      <c r="X36" s="186"/>
      <c r="Y36" s="186"/>
      <c r="Z36" s="186"/>
      <c r="AA36" s="186"/>
      <c r="AB36" s="186"/>
      <c r="AC36" s="186"/>
      <c r="AD36" s="186"/>
      <c r="AE36" s="186"/>
      <c r="AF36" s="185"/>
      <c r="AG36" s="657"/>
      <c r="AH36" s="181"/>
      <c r="AI36" s="181"/>
      <c r="AJ36" s="181"/>
      <c r="AK36" s="181"/>
      <c r="AL36" s="181"/>
      <c r="AM36" s="181"/>
      <c r="AN36" s="181"/>
      <c r="AO36" s="181"/>
      <c r="AP36" s="181"/>
    </row>
    <row r="37" spans="1:79">
      <c r="A37" s="181" t="s">
        <v>233</v>
      </c>
      <c r="B37" s="181"/>
      <c r="C37" s="181"/>
      <c r="D37" s="181"/>
      <c r="E37" s="181"/>
      <c r="F37" s="181"/>
      <c r="G37" s="181"/>
      <c r="H37" s="181"/>
      <c r="I37" s="181"/>
      <c r="J37" s="181"/>
      <c r="K37" s="181"/>
      <c r="L37" s="181"/>
      <c r="M37" s="181"/>
      <c r="N37" s="181"/>
      <c r="O37" s="181"/>
      <c r="P37" s="181"/>
      <c r="Q37" s="181"/>
      <c r="R37" s="181"/>
      <c r="S37" s="181"/>
      <c r="T37" s="181"/>
      <c r="U37" s="181"/>
      <c r="V37" s="181"/>
      <c r="W37" s="181"/>
      <c r="X37" s="181"/>
      <c r="Y37" s="181"/>
      <c r="Z37" s="181"/>
      <c r="AA37" s="181"/>
      <c r="AB37" s="181"/>
      <c r="AC37" s="181"/>
      <c r="AD37" s="181"/>
      <c r="AE37" s="181"/>
      <c r="AF37" s="181"/>
      <c r="AG37" s="181"/>
      <c r="AH37" s="181"/>
      <c r="AI37" s="181"/>
      <c r="AJ37" s="181"/>
      <c r="AK37" s="181"/>
      <c r="AL37" s="181"/>
      <c r="AM37" s="181"/>
      <c r="AN37" s="181"/>
      <c r="AO37" s="181"/>
      <c r="AP37" s="181"/>
    </row>
    <row r="38" spans="1:79" s="182" customFormat="1" ht="13.5" customHeight="1">
      <c r="A38" s="183"/>
      <c r="B38" s="183"/>
      <c r="C38" s="183"/>
      <c r="D38" s="183"/>
      <c r="E38" s="183"/>
      <c r="F38" s="183"/>
      <c r="G38" s="183"/>
      <c r="H38" s="183"/>
      <c r="I38" s="183"/>
      <c r="J38" s="183"/>
      <c r="K38" s="183"/>
      <c r="L38" s="183"/>
      <c r="M38" s="183"/>
      <c r="N38" s="183"/>
      <c r="O38" s="183"/>
      <c r="P38" s="183"/>
      <c r="Q38" s="183"/>
      <c r="R38" s="183"/>
      <c r="S38" s="183"/>
      <c r="T38" s="183"/>
      <c r="U38" s="183"/>
      <c r="V38" s="183"/>
      <c r="W38" s="183"/>
      <c r="X38" s="183"/>
      <c r="Y38" s="183"/>
      <c r="Z38" s="183"/>
      <c r="AA38" s="183"/>
      <c r="AB38" s="183"/>
      <c r="AC38" s="183"/>
      <c r="AD38" s="183"/>
      <c r="AE38" s="183"/>
      <c r="AF38" s="183"/>
      <c r="AG38" s="183"/>
      <c r="AH38" s="184" t="s">
        <v>49</v>
      </c>
      <c r="AI38" s="184" t="s">
        <v>232</v>
      </c>
      <c r="AJ38" s="184" t="s">
        <v>50</v>
      </c>
      <c r="AK38" s="184" t="s">
        <v>51</v>
      </c>
      <c r="AL38" s="184" t="s">
        <v>52</v>
      </c>
      <c r="AM38" s="184" t="s">
        <v>231</v>
      </c>
      <c r="AN38" s="184" t="s">
        <v>53</v>
      </c>
      <c r="AO38" s="183"/>
      <c r="AP38" s="183"/>
    </row>
    <row r="39" spans="1:79" s="182" customFormat="1" ht="74.25" customHeight="1">
      <c r="A39" s="183"/>
      <c r="B39" s="183"/>
      <c r="C39" s="183"/>
      <c r="D39" s="183"/>
      <c r="E39" s="183"/>
      <c r="F39" s="183"/>
      <c r="G39" s="183"/>
      <c r="H39" s="183"/>
      <c r="I39" s="183"/>
      <c r="J39" s="183"/>
      <c r="K39" s="183"/>
      <c r="L39" s="183"/>
      <c r="M39" s="183"/>
      <c r="N39" s="183"/>
      <c r="O39" s="183"/>
      <c r="P39" s="183"/>
      <c r="Q39" s="183"/>
      <c r="R39" s="183"/>
      <c r="S39" s="183"/>
      <c r="T39" s="183"/>
      <c r="U39" s="183"/>
      <c r="V39" s="183"/>
      <c r="W39" s="183"/>
      <c r="X39" s="183"/>
      <c r="Y39" s="183"/>
      <c r="Z39" s="183"/>
      <c r="AA39" s="183"/>
      <c r="AB39" s="183"/>
      <c r="AC39" s="183"/>
      <c r="AD39" s="183"/>
      <c r="AE39" s="183"/>
      <c r="AF39" s="183"/>
      <c r="AG39" s="183"/>
      <c r="AH39" s="184">
        <f>I23</f>
        <v>0</v>
      </c>
      <c r="AI39" s="184">
        <f>I24</f>
        <v>0</v>
      </c>
      <c r="AJ39" s="184">
        <f>I25</f>
        <v>0</v>
      </c>
      <c r="AK39" s="184">
        <f>I26</f>
        <v>0</v>
      </c>
      <c r="AL39" s="184">
        <f>I27</f>
        <v>0</v>
      </c>
      <c r="AM39" s="184">
        <f>I28</f>
        <v>0</v>
      </c>
      <c r="AN39" s="184">
        <f>I29</f>
        <v>0</v>
      </c>
      <c r="AO39" s="183"/>
      <c r="AP39" s="183"/>
    </row>
    <row r="40" spans="1:79">
      <c r="A40" s="181"/>
      <c r="B40" s="181"/>
      <c r="C40" s="181"/>
      <c r="D40" s="181"/>
      <c r="E40" s="181"/>
      <c r="F40" s="181"/>
      <c r="G40" s="181"/>
      <c r="H40" s="181"/>
      <c r="I40" s="181"/>
      <c r="J40" s="181"/>
      <c r="K40" s="181"/>
      <c r="L40" s="181"/>
      <c r="M40" s="181"/>
      <c r="N40" s="181"/>
      <c r="O40" s="181"/>
      <c r="P40" s="181"/>
      <c r="Q40" s="181"/>
      <c r="R40" s="181"/>
      <c r="S40" s="181"/>
      <c r="T40" s="181"/>
      <c r="U40" s="181"/>
      <c r="V40" s="181"/>
      <c r="W40" s="181"/>
      <c r="X40" s="181"/>
      <c r="Y40" s="181"/>
      <c r="Z40" s="181"/>
      <c r="AA40" s="181"/>
      <c r="AB40" s="181"/>
      <c r="AC40" s="181"/>
      <c r="AD40" s="181"/>
      <c r="AE40" s="181"/>
      <c r="AF40" s="181"/>
      <c r="AG40" s="181"/>
      <c r="AH40" s="181"/>
      <c r="AI40" s="181"/>
      <c r="AJ40" s="181"/>
      <c r="AK40" s="181"/>
      <c r="AL40" s="181"/>
      <c r="AM40" s="181"/>
      <c r="AN40" s="181"/>
      <c r="AO40" s="181"/>
      <c r="AP40" s="181"/>
    </row>
    <row r="41" spans="1:79">
      <c r="A41" s="181"/>
      <c r="B41" s="181"/>
      <c r="C41" s="181"/>
      <c r="D41" s="181"/>
      <c r="E41" s="181"/>
      <c r="F41" s="181"/>
      <c r="G41" s="181"/>
      <c r="H41" s="181"/>
      <c r="I41" s="181"/>
      <c r="J41" s="181"/>
      <c r="K41" s="181"/>
      <c r="L41" s="181"/>
      <c r="M41" s="181"/>
      <c r="N41" s="181"/>
      <c r="O41" s="181"/>
      <c r="P41" s="181"/>
      <c r="Q41" s="181"/>
      <c r="R41" s="181"/>
      <c r="S41" s="181"/>
      <c r="T41" s="181"/>
      <c r="U41" s="181"/>
      <c r="V41" s="181"/>
      <c r="W41" s="181"/>
      <c r="X41" s="181"/>
      <c r="Y41" s="181"/>
      <c r="Z41" s="181"/>
      <c r="AA41" s="181"/>
      <c r="AB41" s="181"/>
      <c r="AC41" s="181"/>
      <c r="AD41" s="181"/>
      <c r="AE41" s="181"/>
      <c r="AF41" s="181"/>
      <c r="AG41" s="181"/>
      <c r="AH41" s="181"/>
      <c r="AI41" s="181"/>
      <c r="AJ41" s="181"/>
      <c r="AK41" s="181"/>
      <c r="AL41" s="181"/>
      <c r="AM41" s="181"/>
      <c r="AN41" s="181"/>
      <c r="AO41" s="181"/>
      <c r="AP41" s="181"/>
    </row>
    <row r="42" spans="1:79">
      <c r="A42" s="181"/>
      <c r="B42" s="181"/>
      <c r="C42" s="181"/>
      <c r="D42" s="181"/>
      <c r="E42" s="181"/>
      <c r="F42" s="181"/>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J42" s="181"/>
      <c r="AK42" s="181"/>
      <c r="AL42" s="181"/>
      <c r="AM42" s="181"/>
      <c r="AN42" s="181"/>
      <c r="AO42" s="181"/>
      <c r="AP42" s="181"/>
    </row>
    <row r="43" spans="1:79">
      <c r="A43" s="181"/>
      <c r="B43" s="181"/>
      <c r="C43" s="181"/>
      <c r="D43" s="181"/>
      <c r="E43" s="181"/>
      <c r="F43" s="181"/>
      <c r="G43" s="181"/>
      <c r="H43" s="181"/>
      <c r="I43" s="181"/>
      <c r="J43" s="181"/>
      <c r="K43" s="181"/>
      <c r="L43" s="181"/>
      <c r="M43" s="181"/>
      <c r="N43" s="181"/>
      <c r="O43" s="181"/>
      <c r="P43" s="181"/>
      <c r="Q43" s="181"/>
      <c r="R43" s="181"/>
      <c r="S43" s="181"/>
      <c r="T43" s="181"/>
      <c r="U43" s="181"/>
      <c r="V43" s="181"/>
      <c r="W43" s="181"/>
      <c r="X43" s="181"/>
      <c r="Y43" s="181"/>
      <c r="Z43" s="181"/>
      <c r="AA43" s="181"/>
      <c r="AB43" s="181"/>
      <c r="AC43" s="181"/>
      <c r="AD43" s="181"/>
      <c r="AE43" s="181"/>
      <c r="AF43" s="181"/>
      <c r="AG43" s="181"/>
      <c r="AH43" s="181"/>
      <c r="AI43" s="181"/>
      <c r="AJ43" s="181"/>
      <c r="AK43" s="181"/>
      <c r="AL43" s="181"/>
      <c r="AM43" s="181"/>
      <c r="AN43" s="181"/>
      <c r="AO43" s="181"/>
      <c r="AP43" s="181"/>
    </row>
    <row r="44" spans="1:79">
      <c r="A44" s="181"/>
      <c r="B44" s="181"/>
      <c r="C44" s="181"/>
      <c r="D44" s="181"/>
      <c r="E44" s="181"/>
      <c r="F44" s="181"/>
      <c r="G44" s="181"/>
      <c r="H44" s="181"/>
      <c r="I44" s="181"/>
      <c r="J44" s="181"/>
      <c r="K44" s="181"/>
      <c r="L44" s="181"/>
      <c r="M44" s="181"/>
      <c r="N44" s="181"/>
      <c r="O44" s="181"/>
      <c r="P44" s="181"/>
      <c r="Q44" s="181"/>
      <c r="R44" s="181"/>
      <c r="S44" s="181"/>
      <c r="T44" s="181"/>
      <c r="U44" s="181"/>
      <c r="V44" s="181"/>
      <c r="W44" s="181"/>
      <c r="X44" s="181"/>
      <c r="Y44" s="181"/>
      <c r="Z44" s="181"/>
      <c r="AA44" s="181"/>
      <c r="AB44" s="181"/>
      <c r="AC44" s="181"/>
      <c r="AD44" s="181"/>
      <c r="AE44" s="181"/>
      <c r="AF44" s="181"/>
      <c r="AG44" s="181"/>
      <c r="AH44" s="181"/>
      <c r="AI44" s="181"/>
      <c r="AJ44" s="181"/>
      <c r="AK44" s="181"/>
      <c r="AL44" s="181"/>
      <c r="AM44" s="181"/>
      <c r="AN44" s="181"/>
      <c r="AO44" s="181"/>
      <c r="AP44" s="181"/>
    </row>
    <row r="45" spans="1:79">
      <c r="A45" s="181"/>
      <c r="B45" s="181"/>
      <c r="C45" s="181"/>
      <c r="D45" s="181"/>
      <c r="E45" s="181"/>
      <c r="F45" s="181"/>
      <c r="G45" s="181"/>
      <c r="H45" s="181"/>
      <c r="I45" s="181"/>
      <c r="J45" s="181"/>
      <c r="K45" s="181"/>
      <c r="L45" s="181"/>
      <c r="M45" s="181"/>
      <c r="N45" s="181"/>
      <c r="O45" s="181"/>
      <c r="P45" s="181"/>
      <c r="Q45" s="181"/>
      <c r="R45" s="181"/>
      <c r="S45" s="181"/>
      <c r="T45" s="181"/>
      <c r="U45" s="181"/>
      <c r="V45" s="181"/>
      <c r="W45" s="181"/>
      <c r="X45" s="181"/>
      <c r="Y45" s="181"/>
      <c r="Z45" s="181"/>
      <c r="AA45" s="181"/>
      <c r="AB45" s="181"/>
      <c r="AC45" s="181"/>
      <c r="AD45" s="181"/>
      <c r="AE45" s="181"/>
      <c r="AF45" s="181"/>
      <c r="AG45" s="181"/>
      <c r="AH45" s="181"/>
      <c r="AI45" s="181"/>
      <c r="AJ45" s="181"/>
      <c r="AK45" s="181"/>
      <c r="AL45" s="181"/>
      <c r="AM45" s="181"/>
      <c r="AN45" s="181"/>
      <c r="AO45" s="181"/>
      <c r="AP45" s="181"/>
    </row>
    <row r="46" spans="1:79">
      <c r="A46" s="181"/>
      <c r="B46" s="181"/>
      <c r="C46" s="181"/>
      <c r="D46" s="181"/>
      <c r="E46" s="181"/>
      <c r="F46" s="181"/>
      <c r="G46" s="181"/>
      <c r="H46" s="181"/>
      <c r="I46" s="181"/>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181"/>
      <c r="AJ46" s="181"/>
      <c r="AK46" s="181"/>
      <c r="AL46" s="181"/>
      <c r="AM46" s="181"/>
      <c r="AN46" s="181"/>
      <c r="AO46" s="181"/>
      <c r="AP46" s="181"/>
    </row>
    <row r="47" spans="1:79">
      <c r="A47" s="181"/>
      <c r="B47" s="181"/>
      <c r="C47" s="181"/>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c r="AN47" s="181"/>
      <c r="AO47" s="181"/>
      <c r="AP47" s="181"/>
    </row>
    <row r="48" spans="1:79">
      <c r="A48" s="181"/>
      <c r="B48" s="181"/>
      <c r="C48" s="181"/>
      <c r="D48" s="181"/>
      <c r="E48" s="181"/>
      <c r="F48" s="181"/>
      <c r="G48" s="181"/>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81"/>
      <c r="AL48" s="181"/>
      <c r="AM48" s="181"/>
      <c r="AN48" s="181"/>
      <c r="AO48" s="181"/>
      <c r="AP48" s="181"/>
    </row>
    <row r="49" spans="1:42">
      <c r="A49" s="181"/>
      <c r="B49" s="181"/>
      <c r="C49" s="181"/>
      <c r="D49" s="181"/>
      <c r="E49" s="181"/>
      <c r="F49" s="181"/>
      <c r="G49" s="181"/>
      <c r="H49" s="181"/>
      <c r="I49" s="181"/>
      <c r="J49" s="181"/>
      <c r="K49" s="181"/>
      <c r="L49" s="181"/>
      <c r="M49" s="181"/>
      <c r="N49" s="181"/>
      <c r="O49" s="181"/>
      <c r="P49" s="181"/>
      <c r="Q49" s="181"/>
      <c r="R49" s="181"/>
      <c r="S49" s="181"/>
      <c r="T49" s="181"/>
      <c r="U49" s="181"/>
      <c r="V49" s="181"/>
      <c r="W49" s="181"/>
      <c r="X49" s="181"/>
      <c r="Y49" s="181"/>
      <c r="Z49" s="181"/>
      <c r="AA49" s="181"/>
      <c r="AB49" s="181"/>
      <c r="AC49" s="181"/>
      <c r="AD49" s="181"/>
      <c r="AE49" s="181"/>
      <c r="AF49" s="181"/>
      <c r="AG49" s="181"/>
      <c r="AH49" s="181"/>
      <c r="AI49" s="181"/>
      <c r="AJ49" s="181"/>
      <c r="AK49" s="181"/>
      <c r="AL49" s="181"/>
      <c r="AM49" s="181"/>
      <c r="AN49" s="181"/>
      <c r="AO49" s="181"/>
      <c r="AP49" s="181"/>
    </row>
    <row r="50" spans="1:42">
      <c r="A50" s="181"/>
      <c r="B50" s="181"/>
      <c r="C50" s="181"/>
      <c r="D50" s="181"/>
      <c r="E50" s="181"/>
      <c r="F50" s="181"/>
      <c r="G50" s="181"/>
      <c r="H50" s="181"/>
      <c r="I50" s="181"/>
      <c r="J50" s="181"/>
      <c r="K50" s="181"/>
      <c r="L50" s="181"/>
      <c r="M50" s="181"/>
      <c r="N50" s="181"/>
      <c r="O50" s="181"/>
      <c r="P50" s="181"/>
      <c r="Q50" s="181"/>
      <c r="R50" s="181"/>
      <c r="S50" s="181"/>
      <c r="T50" s="181"/>
      <c r="U50" s="181"/>
      <c r="V50" s="181"/>
      <c r="W50" s="181"/>
      <c r="X50" s="181"/>
      <c r="Y50" s="181"/>
      <c r="Z50" s="181"/>
      <c r="AA50" s="181"/>
      <c r="AB50" s="181"/>
      <c r="AC50" s="181"/>
      <c r="AD50" s="181"/>
      <c r="AE50" s="181"/>
      <c r="AF50" s="181"/>
      <c r="AG50" s="181"/>
      <c r="AH50" s="181"/>
      <c r="AI50" s="181"/>
      <c r="AJ50" s="181"/>
      <c r="AK50" s="181"/>
      <c r="AL50" s="181"/>
      <c r="AM50" s="181"/>
      <c r="AN50" s="181"/>
      <c r="AO50" s="181"/>
      <c r="AP50" s="181"/>
    </row>
  </sheetData>
  <mergeCells count="21">
    <mergeCell ref="C24:H24"/>
    <mergeCell ref="C22:AC22"/>
    <mergeCell ref="C28:H28"/>
    <mergeCell ref="I28:AC28"/>
    <mergeCell ref="I24:AC24"/>
    <mergeCell ref="AG1:AG36"/>
    <mergeCell ref="W2:AE2"/>
    <mergeCell ref="B4:G4"/>
    <mergeCell ref="A12:AE12"/>
    <mergeCell ref="B16:AD17"/>
    <mergeCell ref="A20:AE20"/>
    <mergeCell ref="C23:H23"/>
    <mergeCell ref="I23:AC23"/>
    <mergeCell ref="C29:H29"/>
    <mergeCell ref="I29:AC29"/>
    <mergeCell ref="C25:H25"/>
    <mergeCell ref="I25:AC25"/>
    <mergeCell ref="C26:H26"/>
    <mergeCell ref="I26:AC26"/>
    <mergeCell ref="I27:AC27"/>
    <mergeCell ref="C27:H27"/>
  </mergeCells>
  <phoneticPr fontId="1"/>
  <conditionalFormatting sqref="AH39:AN39">
    <cfRule type="cellIs" dxfId="1" priority="1" stopIfTrue="1" operator="equal">
      <formula>0</formula>
    </cfRule>
  </conditionalFormatting>
  <pageMargins left="0.78740157480314965" right="0.78740157480314965" top="0.98425196850393704" bottom="0.98425196850393704" header="0.51181102362204722" footer="0.51181102362204722"/>
  <pageSetup paperSize="9" orientation="portrait" r:id="rId1"/>
  <headerFooter alignWithMargins="0"/>
  <rowBreaks count="1" manualBreakCount="1">
    <brk id="35" max="16383" man="1"/>
  </rowBreaks>
  <colBreaks count="1" manualBreakCount="1">
    <brk id="3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1"/>
  <sheetViews>
    <sheetView view="pageBreakPreview" topLeftCell="A28" zoomScaleNormal="100" zoomScaleSheetLayoutView="100" workbookViewId="0">
      <selection activeCell="G9" sqref="G9:AE9"/>
    </sheetView>
  </sheetViews>
  <sheetFormatPr defaultColWidth="2.625" defaultRowHeight="13.5"/>
  <cols>
    <col min="1" max="2" width="2.625" style="180" customWidth="1"/>
    <col min="3" max="31" width="2.75" style="180" customWidth="1"/>
    <col min="32" max="32" width="0.25" style="180" customWidth="1"/>
    <col min="33" max="33" width="2.625" style="180" customWidth="1"/>
    <col min="34" max="41" width="10.625" style="180" customWidth="1"/>
    <col min="42" max="43" width="5.625" style="180" customWidth="1"/>
    <col min="44" max="44" width="35.125" style="180" customWidth="1"/>
    <col min="45" max="16384" width="2.625" style="180"/>
  </cols>
  <sheetData>
    <row r="1" spans="1:46" s="187" customFormat="1" ht="21" customHeight="1">
      <c r="AE1" s="172" t="s">
        <v>48</v>
      </c>
      <c r="AF1" s="190"/>
      <c r="AG1" s="657" t="s">
        <v>243</v>
      </c>
      <c r="AH1" s="189"/>
      <c r="AI1" s="189"/>
      <c r="AJ1" s="189"/>
      <c r="AK1" s="189"/>
      <c r="AL1" s="189"/>
      <c r="AM1" s="189"/>
      <c r="AN1" s="189"/>
      <c r="AO1" s="189"/>
      <c r="AP1" s="189"/>
    </row>
    <row r="2" spans="1:46" s="187" customFormat="1" ht="21" customHeight="1">
      <c r="W2" s="658" t="s">
        <v>242</v>
      </c>
      <c r="X2" s="658"/>
      <c r="Y2" s="658"/>
      <c r="Z2" s="658"/>
      <c r="AA2" s="658"/>
      <c r="AB2" s="658"/>
      <c r="AC2" s="658"/>
      <c r="AD2" s="658"/>
      <c r="AE2" s="658"/>
      <c r="AF2" s="190"/>
      <c r="AG2" s="657"/>
      <c r="AH2" s="189"/>
      <c r="AI2" s="189"/>
      <c r="AJ2" s="189"/>
      <c r="AK2" s="189"/>
      <c r="AL2" s="189"/>
      <c r="AM2" s="189"/>
      <c r="AN2" s="189"/>
      <c r="AO2" s="189"/>
      <c r="AP2" s="189"/>
    </row>
    <row r="3" spans="1:46" s="206" customFormat="1" ht="21.75" customHeight="1">
      <c r="AF3" s="208"/>
      <c r="AG3" s="657"/>
      <c r="AH3" s="207"/>
      <c r="AI3" s="207"/>
      <c r="AJ3" s="207"/>
      <c r="AK3" s="207"/>
      <c r="AL3" s="207"/>
      <c r="AM3" s="207"/>
      <c r="AN3" s="207"/>
      <c r="AO3" s="207"/>
      <c r="AP3" s="207"/>
      <c r="AQ3" s="207"/>
      <c r="AR3" s="207"/>
      <c r="AS3" s="207"/>
      <c r="AT3" s="207"/>
    </row>
    <row r="4" spans="1:46" ht="21.75" customHeight="1">
      <c r="F4" s="660" t="s">
        <v>258</v>
      </c>
      <c r="G4" s="660"/>
      <c r="H4" s="660"/>
      <c r="I4" s="660"/>
      <c r="J4" s="660"/>
      <c r="K4" s="660"/>
      <c r="L4" s="660"/>
      <c r="M4" s="660"/>
      <c r="N4" s="660"/>
      <c r="O4" s="660"/>
      <c r="P4" s="660"/>
      <c r="Q4" s="660"/>
      <c r="R4" s="660"/>
      <c r="S4" s="660"/>
      <c r="T4" s="660"/>
      <c r="U4" s="660"/>
      <c r="V4" s="660"/>
      <c r="W4" s="660"/>
      <c r="X4" s="660"/>
      <c r="Y4" s="660"/>
      <c r="AF4" s="197"/>
      <c r="AG4" s="657"/>
      <c r="AH4" s="181"/>
      <c r="AI4" s="181"/>
      <c r="AJ4" s="181"/>
      <c r="AK4" s="181"/>
      <c r="AL4" s="181"/>
      <c r="AM4" s="181"/>
      <c r="AN4" s="181"/>
      <c r="AO4" s="181"/>
      <c r="AP4" s="181"/>
      <c r="AQ4" s="181"/>
      <c r="AR4" s="181"/>
      <c r="AS4" s="181"/>
      <c r="AT4" s="181"/>
    </row>
    <row r="5" spans="1:46" ht="21.75" customHeight="1" thickBot="1">
      <c r="F5" s="205"/>
      <c r="G5" s="205"/>
      <c r="H5" s="205"/>
      <c r="I5" s="205"/>
      <c r="J5" s="205"/>
      <c r="K5" s="205"/>
      <c r="L5" s="205"/>
      <c r="M5" s="205"/>
      <c r="N5" s="205"/>
      <c r="O5" s="205"/>
      <c r="P5" s="205"/>
      <c r="Q5" s="205"/>
      <c r="R5" s="205"/>
      <c r="S5" s="205"/>
      <c r="T5" s="205"/>
      <c r="U5" s="205"/>
      <c r="V5" s="205"/>
      <c r="W5" s="205"/>
      <c r="X5" s="205"/>
      <c r="Y5" s="205"/>
      <c r="AF5" s="197"/>
      <c r="AG5" s="657"/>
      <c r="AH5" s="181"/>
      <c r="AI5" s="181"/>
      <c r="AJ5" s="181"/>
      <c r="AK5" s="181"/>
      <c r="AL5" s="181"/>
      <c r="AM5" s="181"/>
      <c r="AN5" s="181"/>
      <c r="AO5" s="181"/>
      <c r="AP5" s="181"/>
      <c r="AQ5" s="181"/>
      <c r="AR5" s="181"/>
      <c r="AS5" s="181"/>
      <c r="AT5" s="181"/>
    </row>
    <row r="6" spans="1:46" ht="21.75" customHeight="1">
      <c r="A6" s="701" t="s">
        <v>294</v>
      </c>
      <c r="B6" s="702"/>
      <c r="C6" s="702"/>
      <c r="D6" s="702"/>
      <c r="E6" s="702"/>
      <c r="F6" s="702"/>
      <c r="G6" s="707"/>
      <c r="H6" s="708"/>
      <c r="I6" s="708"/>
      <c r="J6" s="708"/>
      <c r="K6" s="708"/>
      <c r="L6" s="708"/>
      <c r="M6" s="708"/>
      <c r="N6" s="708"/>
      <c r="O6" s="708"/>
      <c r="P6" s="708"/>
      <c r="Q6" s="708"/>
      <c r="R6" s="708"/>
      <c r="S6" s="708"/>
      <c r="T6" s="708"/>
      <c r="U6" s="708"/>
      <c r="V6" s="708"/>
      <c r="W6" s="708"/>
      <c r="X6" s="708"/>
      <c r="Y6" s="708"/>
      <c r="Z6" s="708"/>
      <c r="AA6" s="708"/>
      <c r="AB6" s="708"/>
      <c r="AC6" s="708"/>
      <c r="AD6" s="708"/>
      <c r="AE6" s="709"/>
      <c r="AF6" s="197"/>
      <c r="AG6" s="657"/>
      <c r="AH6" s="181"/>
      <c r="AI6" s="181"/>
      <c r="AJ6" s="181"/>
      <c r="AK6" s="181"/>
      <c r="AL6" s="181"/>
      <c r="AM6" s="181"/>
      <c r="AN6" s="181"/>
      <c r="AO6" s="181"/>
      <c r="AP6" s="181"/>
      <c r="AQ6" s="181"/>
      <c r="AR6" s="181"/>
      <c r="AS6" s="181"/>
      <c r="AT6" s="181"/>
    </row>
    <row r="7" spans="1:46" ht="21.75" customHeight="1">
      <c r="A7" s="703" t="s">
        <v>240</v>
      </c>
      <c r="B7" s="704"/>
      <c r="C7" s="704"/>
      <c r="D7" s="704"/>
      <c r="E7" s="704"/>
      <c r="F7" s="704"/>
      <c r="G7" s="710"/>
      <c r="H7" s="710"/>
      <c r="I7" s="710"/>
      <c r="J7" s="710"/>
      <c r="K7" s="710"/>
      <c r="L7" s="710"/>
      <c r="M7" s="710"/>
      <c r="N7" s="710"/>
      <c r="O7" s="710"/>
      <c r="P7" s="710"/>
      <c r="Q7" s="710"/>
      <c r="R7" s="710"/>
      <c r="S7" s="710"/>
      <c r="T7" s="710"/>
      <c r="U7" s="710"/>
      <c r="V7" s="710"/>
      <c r="W7" s="710"/>
      <c r="X7" s="710"/>
      <c r="Y7" s="710"/>
      <c r="Z7" s="710"/>
      <c r="AA7" s="710"/>
      <c r="AB7" s="710"/>
      <c r="AC7" s="710"/>
      <c r="AD7" s="710"/>
      <c r="AE7" s="711"/>
      <c r="AF7" s="197"/>
      <c r="AG7" s="657"/>
      <c r="AH7" s="181"/>
      <c r="AI7" s="181"/>
      <c r="AJ7" s="181"/>
      <c r="AK7" s="181"/>
      <c r="AL7" s="181"/>
      <c r="AM7" s="181"/>
      <c r="AN7" s="181"/>
      <c r="AO7" s="181"/>
      <c r="AP7" s="181"/>
      <c r="AQ7" s="181"/>
      <c r="AR7" s="181"/>
      <c r="AS7" s="181"/>
      <c r="AT7" s="181"/>
    </row>
    <row r="8" spans="1:46" ht="21" customHeight="1" thickBot="1">
      <c r="A8" s="705" t="s">
        <v>239</v>
      </c>
      <c r="B8" s="706"/>
      <c r="C8" s="706"/>
      <c r="D8" s="706"/>
      <c r="E8" s="706"/>
      <c r="F8" s="706"/>
      <c r="G8" s="712"/>
      <c r="H8" s="712"/>
      <c r="I8" s="712"/>
      <c r="J8" s="712"/>
      <c r="K8" s="712"/>
      <c r="L8" s="712"/>
      <c r="M8" s="712"/>
      <c r="N8" s="712"/>
      <c r="O8" s="712"/>
      <c r="P8" s="712"/>
      <c r="Q8" s="712"/>
      <c r="R8" s="712"/>
      <c r="S8" s="712"/>
      <c r="T8" s="712"/>
      <c r="U8" s="712"/>
      <c r="V8" s="712"/>
      <c r="W8" s="712"/>
      <c r="X8" s="712"/>
      <c r="Y8" s="712"/>
      <c r="Z8" s="712"/>
      <c r="AA8" s="712"/>
      <c r="AB8" s="712"/>
      <c r="AC8" s="712"/>
      <c r="AD8" s="712"/>
      <c r="AE8" s="713"/>
      <c r="AF8" s="197"/>
      <c r="AG8" s="657"/>
      <c r="AH8" s="181"/>
      <c r="AI8" s="181"/>
      <c r="AJ8" s="181"/>
      <c r="AK8" s="181"/>
      <c r="AL8" s="181"/>
      <c r="AM8" s="181"/>
      <c r="AN8" s="181"/>
      <c r="AO8" s="181"/>
      <c r="AP8" s="181"/>
      <c r="AQ8" s="181"/>
      <c r="AR8" s="181"/>
      <c r="AS8" s="181"/>
      <c r="AT8" s="181"/>
    </row>
    <row r="9" spans="1:46">
      <c r="A9" s="683" t="s">
        <v>249</v>
      </c>
      <c r="B9" s="684"/>
      <c r="C9" s="684"/>
      <c r="D9" s="684"/>
      <c r="E9" s="684"/>
      <c r="F9" s="685"/>
      <c r="G9" s="689" t="s">
        <v>293</v>
      </c>
      <c r="H9" s="690"/>
      <c r="I9" s="690"/>
      <c r="J9" s="690"/>
      <c r="K9" s="690"/>
      <c r="L9" s="690"/>
      <c r="M9" s="690"/>
      <c r="N9" s="690"/>
      <c r="O9" s="690"/>
      <c r="P9" s="690"/>
      <c r="Q9" s="690"/>
      <c r="R9" s="690"/>
      <c r="S9" s="690"/>
      <c r="T9" s="690"/>
      <c r="U9" s="690"/>
      <c r="V9" s="690"/>
      <c r="W9" s="690"/>
      <c r="X9" s="690"/>
      <c r="Y9" s="690"/>
      <c r="Z9" s="690"/>
      <c r="AA9" s="690"/>
      <c r="AB9" s="690"/>
      <c r="AC9" s="690"/>
      <c r="AD9" s="690"/>
      <c r="AE9" s="691"/>
      <c r="AF9" s="197"/>
      <c r="AG9" s="657"/>
      <c r="AH9" s="181"/>
      <c r="AI9" s="181"/>
      <c r="AJ9" s="181"/>
      <c r="AK9" s="181"/>
      <c r="AL9" s="181"/>
      <c r="AM9" s="181"/>
      <c r="AN9" s="181"/>
      <c r="AO9" s="181"/>
      <c r="AP9" s="181"/>
      <c r="AQ9" s="181"/>
      <c r="AR9" s="181"/>
      <c r="AS9" s="181"/>
      <c r="AT9" s="181"/>
    </row>
    <row r="10" spans="1:46" ht="22.5" customHeight="1">
      <c r="A10" s="683"/>
      <c r="B10" s="684"/>
      <c r="C10" s="684"/>
      <c r="D10" s="684"/>
      <c r="E10" s="684"/>
      <c r="F10" s="685"/>
      <c r="G10" s="692"/>
      <c r="H10" s="693"/>
      <c r="I10" s="693"/>
      <c r="J10" s="693"/>
      <c r="K10" s="693"/>
      <c r="L10" s="693"/>
      <c r="M10" s="693"/>
      <c r="N10" s="693"/>
      <c r="O10" s="693"/>
      <c r="P10" s="693"/>
      <c r="Q10" s="693"/>
      <c r="R10" s="693"/>
      <c r="S10" s="693"/>
      <c r="T10" s="693"/>
      <c r="U10" s="693"/>
      <c r="V10" s="693"/>
      <c r="W10" s="693"/>
      <c r="X10" s="693"/>
      <c r="Y10" s="693"/>
      <c r="Z10" s="693"/>
      <c r="AA10" s="693"/>
      <c r="AB10" s="693"/>
      <c r="AC10" s="693"/>
      <c r="AD10" s="693"/>
      <c r="AE10" s="694"/>
      <c r="AF10" s="197"/>
      <c r="AG10" s="657"/>
      <c r="AH10" s="181"/>
      <c r="AI10" s="181"/>
      <c r="AJ10" s="181"/>
      <c r="AK10" s="181"/>
      <c r="AL10" s="181"/>
      <c r="AM10" s="181"/>
      <c r="AN10" s="181"/>
      <c r="AO10" s="181"/>
      <c r="AP10" s="181"/>
      <c r="AQ10" s="181"/>
      <c r="AR10" s="181"/>
      <c r="AS10" s="181"/>
      <c r="AT10" s="181"/>
    </row>
    <row r="11" spans="1:46">
      <c r="A11" s="683"/>
      <c r="B11" s="684"/>
      <c r="C11" s="684"/>
      <c r="D11" s="684"/>
      <c r="E11" s="684"/>
      <c r="F11" s="685"/>
      <c r="G11" s="695" t="s">
        <v>248</v>
      </c>
      <c r="H11" s="696"/>
      <c r="I11" s="696"/>
      <c r="J11" s="696"/>
      <c r="K11" s="696"/>
      <c r="L11" s="696"/>
      <c r="M11" s="696"/>
      <c r="N11" s="696"/>
      <c r="O11" s="696"/>
      <c r="P11" s="696"/>
      <c r="Q11" s="696"/>
      <c r="R11" s="696"/>
      <c r="S11" s="696"/>
      <c r="T11" s="696"/>
      <c r="U11" s="696"/>
      <c r="V11" s="696"/>
      <c r="W11" s="696"/>
      <c r="X11" s="696"/>
      <c r="Y11" s="696"/>
      <c r="Z11" s="696"/>
      <c r="AA11" s="696"/>
      <c r="AB11" s="696"/>
      <c r="AC11" s="696"/>
      <c r="AD11" s="696"/>
      <c r="AE11" s="697"/>
      <c r="AF11" s="197"/>
      <c r="AG11" s="657"/>
      <c r="AH11" s="181"/>
      <c r="AI11" s="181"/>
      <c r="AJ11" s="181"/>
      <c r="AK11" s="181"/>
      <c r="AL11" s="181"/>
      <c r="AM11" s="181"/>
      <c r="AN11" s="181"/>
      <c r="AO11" s="181"/>
      <c r="AP11" s="181"/>
      <c r="AQ11" s="181"/>
      <c r="AR11" s="181"/>
      <c r="AS11" s="181"/>
      <c r="AT11" s="181"/>
    </row>
    <row r="12" spans="1:46" ht="22.5" customHeight="1">
      <c r="A12" s="683"/>
      <c r="B12" s="684"/>
      <c r="C12" s="684"/>
      <c r="D12" s="684"/>
      <c r="E12" s="684"/>
      <c r="F12" s="685"/>
      <c r="G12" s="692"/>
      <c r="H12" s="693"/>
      <c r="I12" s="693"/>
      <c r="J12" s="693"/>
      <c r="K12" s="693"/>
      <c r="L12" s="693"/>
      <c r="M12" s="693"/>
      <c r="N12" s="693"/>
      <c r="O12" s="693"/>
      <c r="P12" s="693"/>
      <c r="Q12" s="693"/>
      <c r="R12" s="693"/>
      <c r="S12" s="693"/>
      <c r="T12" s="693"/>
      <c r="U12" s="693"/>
      <c r="V12" s="693"/>
      <c r="W12" s="693"/>
      <c r="X12" s="693"/>
      <c r="Y12" s="693"/>
      <c r="Z12" s="693"/>
      <c r="AA12" s="693"/>
      <c r="AB12" s="693"/>
      <c r="AC12" s="693"/>
      <c r="AD12" s="693"/>
      <c r="AE12" s="694"/>
      <c r="AF12" s="197"/>
      <c r="AG12" s="657"/>
      <c r="AH12" s="181"/>
      <c r="AI12" s="181"/>
      <c r="AJ12" s="181"/>
      <c r="AK12" s="181"/>
      <c r="AL12" s="181"/>
      <c r="AM12" s="181"/>
      <c r="AN12" s="181"/>
      <c r="AO12" s="181"/>
      <c r="AP12" s="181"/>
      <c r="AQ12" s="181"/>
      <c r="AR12" s="181"/>
      <c r="AS12" s="181"/>
      <c r="AT12" s="181"/>
    </row>
    <row r="13" spans="1:46">
      <c r="A13" s="683"/>
      <c r="B13" s="684"/>
      <c r="C13" s="684"/>
      <c r="D13" s="684"/>
      <c r="E13" s="684"/>
      <c r="F13" s="685"/>
      <c r="G13" s="695" t="s">
        <v>247</v>
      </c>
      <c r="H13" s="696"/>
      <c r="I13" s="696"/>
      <c r="J13" s="696"/>
      <c r="K13" s="696"/>
      <c r="L13" s="696"/>
      <c r="M13" s="696"/>
      <c r="N13" s="696"/>
      <c r="O13" s="696"/>
      <c r="P13" s="696"/>
      <c r="Q13" s="696"/>
      <c r="R13" s="696"/>
      <c r="S13" s="696"/>
      <c r="T13" s="696"/>
      <c r="U13" s="696"/>
      <c r="V13" s="696"/>
      <c r="W13" s="696"/>
      <c r="X13" s="696"/>
      <c r="Y13" s="696"/>
      <c r="Z13" s="696"/>
      <c r="AA13" s="696"/>
      <c r="AB13" s="696"/>
      <c r="AC13" s="696"/>
      <c r="AD13" s="696"/>
      <c r="AE13" s="697"/>
      <c r="AF13" s="197"/>
      <c r="AG13" s="657"/>
      <c r="AH13" s="181"/>
      <c r="AI13" s="181"/>
      <c r="AJ13" s="181"/>
      <c r="AK13" s="181"/>
      <c r="AL13" s="181"/>
      <c r="AM13" s="181"/>
      <c r="AN13" s="181"/>
      <c r="AO13" s="181"/>
      <c r="AP13" s="181"/>
      <c r="AQ13" s="181"/>
      <c r="AR13" s="181"/>
      <c r="AS13" s="181"/>
      <c r="AT13" s="181"/>
    </row>
    <row r="14" spans="1:46" ht="22.5" customHeight="1" thickBot="1">
      <c r="A14" s="686"/>
      <c r="B14" s="687"/>
      <c r="C14" s="687"/>
      <c r="D14" s="687"/>
      <c r="E14" s="687"/>
      <c r="F14" s="688"/>
      <c r="G14" s="698"/>
      <c r="H14" s="699"/>
      <c r="I14" s="699"/>
      <c r="J14" s="699"/>
      <c r="K14" s="699"/>
      <c r="L14" s="699"/>
      <c r="M14" s="699"/>
      <c r="N14" s="699"/>
      <c r="O14" s="699"/>
      <c r="P14" s="699"/>
      <c r="Q14" s="699"/>
      <c r="R14" s="699"/>
      <c r="S14" s="699"/>
      <c r="T14" s="699"/>
      <c r="U14" s="699"/>
      <c r="V14" s="699"/>
      <c r="W14" s="699"/>
      <c r="X14" s="699"/>
      <c r="Y14" s="699"/>
      <c r="Z14" s="699"/>
      <c r="AA14" s="699"/>
      <c r="AB14" s="699"/>
      <c r="AC14" s="699"/>
      <c r="AD14" s="699"/>
      <c r="AE14" s="700"/>
      <c r="AF14" s="197"/>
      <c r="AG14" s="657"/>
      <c r="AH14" s="181"/>
      <c r="AI14" s="181"/>
      <c r="AJ14" s="181"/>
      <c r="AK14" s="181"/>
      <c r="AL14" s="181"/>
      <c r="AM14" s="181"/>
      <c r="AN14" s="181"/>
      <c r="AO14" s="181"/>
      <c r="AP14" s="181"/>
      <c r="AQ14" s="181"/>
      <c r="AR14" s="181"/>
      <c r="AS14" s="181"/>
      <c r="AT14" s="181"/>
    </row>
    <row r="15" spans="1:46" ht="22.5" customHeight="1">
      <c r="A15" s="665" t="s">
        <v>246</v>
      </c>
      <c r="B15" s="666"/>
      <c r="C15" s="666"/>
      <c r="D15" s="666"/>
      <c r="E15" s="666"/>
      <c r="F15" s="667"/>
      <c r="G15" s="674"/>
      <c r="H15" s="675"/>
      <c r="I15" s="675"/>
      <c r="J15" s="675"/>
      <c r="K15" s="675"/>
      <c r="L15" s="675"/>
      <c r="M15" s="675"/>
      <c r="N15" s="675"/>
      <c r="O15" s="675"/>
      <c r="P15" s="675"/>
      <c r="Q15" s="675"/>
      <c r="R15" s="675"/>
      <c r="S15" s="675"/>
      <c r="T15" s="675"/>
      <c r="U15" s="675"/>
      <c r="V15" s="675"/>
      <c r="W15" s="675"/>
      <c r="X15" s="675"/>
      <c r="Y15" s="675"/>
      <c r="Z15" s="675"/>
      <c r="AA15" s="675"/>
      <c r="AB15" s="675"/>
      <c r="AC15" s="675"/>
      <c r="AD15" s="675"/>
      <c r="AE15" s="676"/>
      <c r="AF15" s="197"/>
      <c r="AG15" s="657"/>
      <c r="AH15" s="181"/>
      <c r="AI15" s="181"/>
      <c r="AJ15" s="181"/>
      <c r="AK15" s="181"/>
      <c r="AL15" s="181"/>
      <c r="AM15" s="181"/>
      <c r="AN15" s="181"/>
      <c r="AO15" s="181"/>
      <c r="AP15" s="181"/>
      <c r="AQ15" s="181"/>
      <c r="AR15" s="181"/>
      <c r="AS15" s="181"/>
      <c r="AT15" s="181"/>
    </row>
    <row r="16" spans="1:46" ht="22.5" customHeight="1">
      <c r="A16" s="668"/>
      <c r="B16" s="669"/>
      <c r="C16" s="669"/>
      <c r="D16" s="669"/>
      <c r="E16" s="669"/>
      <c r="F16" s="670"/>
      <c r="G16" s="677"/>
      <c r="H16" s="678"/>
      <c r="I16" s="678"/>
      <c r="J16" s="678"/>
      <c r="K16" s="678"/>
      <c r="L16" s="678"/>
      <c r="M16" s="678"/>
      <c r="N16" s="678"/>
      <c r="O16" s="678"/>
      <c r="P16" s="678"/>
      <c r="Q16" s="678"/>
      <c r="R16" s="678"/>
      <c r="S16" s="678"/>
      <c r="T16" s="678"/>
      <c r="U16" s="678"/>
      <c r="V16" s="678"/>
      <c r="W16" s="678"/>
      <c r="X16" s="678"/>
      <c r="Y16" s="678"/>
      <c r="Z16" s="678"/>
      <c r="AA16" s="678"/>
      <c r="AB16" s="678"/>
      <c r="AC16" s="678"/>
      <c r="AD16" s="678"/>
      <c r="AE16" s="679"/>
      <c r="AF16" s="197"/>
      <c r="AG16" s="657"/>
      <c r="AH16" s="181"/>
      <c r="AI16" s="181"/>
      <c r="AJ16" s="181"/>
      <c r="AK16" s="181"/>
      <c r="AL16" s="181"/>
      <c r="AM16" s="181"/>
      <c r="AN16" s="181"/>
      <c r="AO16" s="181"/>
      <c r="AP16" s="181"/>
      <c r="AQ16" s="181"/>
      <c r="AR16" s="181"/>
      <c r="AS16" s="181"/>
      <c r="AT16" s="181"/>
    </row>
    <row r="17" spans="1:46" ht="22.5" customHeight="1">
      <c r="A17" s="668"/>
      <c r="B17" s="669"/>
      <c r="C17" s="669"/>
      <c r="D17" s="669"/>
      <c r="E17" s="669"/>
      <c r="F17" s="670"/>
      <c r="G17" s="677"/>
      <c r="H17" s="678"/>
      <c r="I17" s="678"/>
      <c r="J17" s="678"/>
      <c r="K17" s="678"/>
      <c r="L17" s="678"/>
      <c r="M17" s="678"/>
      <c r="N17" s="678"/>
      <c r="O17" s="678"/>
      <c r="P17" s="678"/>
      <c r="Q17" s="678"/>
      <c r="R17" s="678"/>
      <c r="S17" s="678"/>
      <c r="T17" s="678"/>
      <c r="U17" s="678"/>
      <c r="V17" s="678"/>
      <c r="W17" s="678"/>
      <c r="X17" s="678"/>
      <c r="Y17" s="678"/>
      <c r="Z17" s="678"/>
      <c r="AA17" s="678"/>
      <c r="AB17" s="678"/>
      <c r="AC17" s="678"/>
      <c r="AD17" s="678"/>
      <c r="AE17" s="679"/>
      <c r="AF17" s="197"/>
      <c r="AG17" s="657"/>
      <c r="AH17" s="181"/>
      <c r="AI17" s="181"/>
      <c r="AJ17" s="181"/>
      <c r="AK17" s="181"/>
      <c r="AL17" s="181"/>
      <c r="AM17" s="181"/>
      <c r="AN17" s="181"/>
      <c r="AO17" s="181"/>
      <c r="AP17" s="181"/>
      <c r="AQ17" s="181"/>
      <c r="AR17" s="181"/>
      <c r="AS17" s="181"/>
      <c r="AT17" s="181"/>
    </row>
    <row r="18" spans="1:46" ht="22.5" customHeight="1">
      <c r="A18" s="668"/>
      <c r="B18" s="669"/>
      <c r="C18" s="669"/>
      <c r="D18" s="669"/>
      <c r="E18" s="669"/>
      <c r="F18" s="670"/>
      <c r="G18" s="677"/>
      <c r="H18" s="678"/>
      <c r="I18" s="678"/>
      <c r="J18" s="678"/>
      <c r="K18" s="678"/>
      <c r="L18" s="678"/>
      <c r="M18" s="678"/>
      <c r="N18" s="678"/>
      <c r="O18" s="678"/>
      <c r="P18" s="678"/>
      <c r="Q18" s="678"/>
      <c r="R18" s="678"/>
      <c r="S18" s="678"/>
      <c r="T18" s="678"/>
      <c r="U18" s="678"/>
      <c r="V18" s="678"/>
      <c r="W18" s="678"/>
      <c r="X18" s="678"/>
      <c r="Y18" s="678"/>
      <c r="Z18" s="678"/>
      <c r="AA18" s="678"/>
      <c r="AB18" s="678"/>
      <c r="AC18" s="678"/>
      <c r="AD18" s="678"/>
      <c r="AE18" s="679"/>
      <c r="AF18" s="197"/>
      <c r="AG18" s="657"/>
      <c r="AH18" s="181"/>
      <c r="AI18" s="181"/>
      <c r="AJ18" s="181"/>
      <c r="AK18" s="181"/>
      <c r="AL18" s="181"/>
      <c r="AM18" s="181"/>
      <c r="AN18" s="181"/>
      <c r="AO18" s="181"/>
      <c r="AP18" s="181"/>
      <c r="AQ18" s="181"/>
      <c r="AR18" s="181"/>
      <c r="AS18" s="181"/>
      <c r="AT18" s="181"/>
    </row>
    <row r="19" spans="1:46" ht="22.5" customHeight="1">
      <c r="A19" s="668"/>
      <c r="B19" s="669"/>
      <c r="C19" s="669"/>
      <c r="D19" s="669"/>
      <c r="E19" s="669"/>
      <c r="F19" s="670"/>
      <c r="G19" s="677"/>
      <c r="H19" s="678"/>
      <c r="I19" s="678"/>
      <c r="J19" s="678"/>
      <c r="K19" s="678"/>
      <c r="L19" s="678"/>
      <c r="M19" s="678"/>
      <c r="N19" s="678"/>
      <c r="O19" s="678"/>
      <c r="P19" s="678"/>
      <c r="Q19" s="678"/>
      <c r="R19" s="678"/>
      <c r="S19" s="678"/>
      <c r="T19" s="678"/>
      <c r="U19" s="678"/>
      <c r="V19" s="678"/>
      <c r="W19" s="678"/>
      <c r="X19" s="678"/>
      <c r="Y19" s="678"/>
      <c r="Z19" s="678"/>
      <c r="AA19" s="678"/>
      <c r="AB19" s="678"/>
      <c r="AC19" s="678"/>
      <c r="AD19" s="678"/>
      <c r="AE19" s="679"/>
      <c r="AF19" s="197"/>
      <c r="AG19" s="657"/>
      <c r="AH19" s="181"/>
      <c r="AI19" s="181"/>
      <c r="AJ19" s="181"/>
      <c r="AK19" s="181"/>
      <c r="AL19" s="181"/>
      <c r="AM19" s="181"/>
      <c r="AN19" s="181"/>
      <c r="AO19" s="181"/>
      <c r="AP19" s="181"/>
      <c r="AQ19" s="181"/>
      <c r="AR19" s="181"/>
      <c r="AS19" s="181"/>
      <c r="AT19" s="181"/>
    </row>
    <row r="20" spans="1:46" ht="22.5" customHeight="1">
      <c r="A20" s="668"/>
      <c r="B20" s="669"/>
      <c r="C20" s="669"/>
      <c r="D20" s="669"/>
      <c r="E20" s="669"/>
      <c r="F20" s="670"/>
      <c r="G20" s="677"/>
      <c r="H20" s="678"/>
      <c r="I20" s="678"/>
      <c r="J20" s="678"/>
      <c r="K20" s="678"/>
      <c r="L20" s="678"/>
      <c r="M20" s="678"/>
      <c r="N20" s="678"/>
      <c r="O20" s="678"/>
      <c r="P20" s="678"/>
      <c r="Q20" s="678"/>
      <c r="R20" s="678"/>
      <c r="S20" s="678"/>
      <c r="T20" s="678"/>
      <c r="U20" s="678"/>
      <c r="V20" s="678"/>
      <c r="W20" s="678"/>
      <c r="X20" s="678"/>
      <c r="Y20" s="678"/>
      <c r="Z20" s="678"/>
      <c r="AA20" s="678"/>
      <c r="AB20" s="678"/>
      <c r="AC20" s="678"/>
      <c r="AD20" s="678"/>
      <c r="AE20" s="679"/>
      <c r="AF20" s="197"/>
      <c r="AG20" s="657"/>
      <c r="AH20" s="181"/>
      <c r="AI20" s="183"/>
      <c r="AJ20" s="181"/>
      <c r="AK20" s="181"/>
      <c r="AL20" s="181"/>
      <c r="AM20" s="181"/>
      <c r="AN20" s="181"/>
      <c r="AO20" s="181"/>
      <c r="AP20" s="181"/>
      <c r="AQ20" s="181"/>
      <c r="AR20" s="181"/>
      <c r="AS20" s="181"/>
      <c r="AT20" s="181"/>
    </row>
    <row r="21" spans="1:46" ht="22.5" customHeight="1">
      <c r="A21" s="668"/>
      <c r="B21" s="669"/>
      <c r="C21" s="669"/>
      <c r="D21" s="669"/>
      <c r="E21" s="669"/>
      <c r="F21" s="670"/>
      <c r="G21" s="677"/>
      <c r="H21" s="678"/>
      <c r="I21" s="678"/>
      <c r="J21" s="678"/>
      <c r="K21" s="678"/>
      <c r="L21" s="678"/>
      <c r="M21" s="678"/>
      <c r="N21" s="678"/>
      <c r="O21" s="678"/>
      <c r="P21" s="678"/>
      <c r="Q21" s="678"/>
      <c r="R21" s="678"/>
      <c r="S21" s="678"/>
      <c r="T21" s="678"/>
      <c r="U21" s="678"/>
      <c r="V21" s="678"/>
      <c r="W21" s="678"/>
      <c r="X21" s="678"/>
      <c r="Y21" s="678"/>
      <c r="Z21" s="678"/>
      <c r="AA21" s="678"/>
      <c r="AB21" s="678"/>
      <c r="AC21" s="678"/>
      <c r="AD21" s="678"/>
      <c r="AE21" s="679"/>
      <c r="AF21" s="197"/>
      <c r="AG21" s="657"/>
      <c r="AH21" s="181"/>
      <c r="AI21" s="181"/>
      <c r="AJ21" s="181"/>
      <c r="AK21" s="181"/>
      <c r="AL21" s="181"/>
      <c r="AM21" s="181"/>
      <c r="AN21" s="181"/>
      <c r="AO21" s="181"/>
      <c r="AP21" s="181"/>
      <c r="AQ21" s="181"/>
      <c r="AR21" s="181"/>
      <c r="AS21" s="181"/>
      <c r="AT21" s="181"/>
    </row>
    <row r="22" spans="1:46" ht="22.5" customHeight="1">
      <c r="A22" s="668"/>
      <c r="B22" s="669"/>
      <c r="C22" s="669"/>
      <c r="D22" s="669"/>
      <c r="E22" s="669"/>
      <c r="F22" s="670"/>
      <c r="G22" s="677"/>
      <c r="H22" s="678"/>
      <c r="I22" s="678"/>
      <c r="J22" s="678"/>
      <c r="K22" s="678"/>
      <c r="L22" s="678"/>
      <c r="M22" s="678"/>
      <c r="N22" s="678"/>
      <c r="O22" s="678"/>
      <c r="P22" s="678"/>
      <c r="Q22" s="678"/>
      <c r="R22" s="678"/>
      <c r="S22" s="678"/>
      <c r="T22" s="678"/>
      <c r="U22" s="678"/>
      <c r="V22" s="678"/>
      <c r="W22" s="678"/>
      <c r="X22" s="678"/>
      <c r="Y22" s="678"/>
      <c r="Z22" s="678"/>
      <c r="AA22" s="678"/>
      <c r="AB22" s="678"/>
      <c r="AC22" s="678"/>
      <c r="AD22" s="678"/>
      <c r="AE22" s="679"/>
      <c r="AF22" s="197"/>
      <c r="AG22" s="657"/>
      <c r="AH22" s="181"/>
      <c r="AI22" s="181"/>
      <c r="AJ22" s="181"/>
      <c r="AK22" s="181"/>
      <c r="AL22" s="181"/>
      <c r="AM22" s="181"/>
      <c r="AN22" s="181"/>
      <c r="AO22" s="181"/>
      <c r="AP22" s="181"/>
      <c r="AQ22" s="181"/>
      <c r="AR22" s="181"/>
      <c r="AS22" s="181"/>
      <c r="AT22" s="181"/>
    </row>
    <row r="23" spans="1:46" ht="22.5" customHeight="1">
      <c r="A23" s="668"/>
      <c r="B23" s="669"/>
      <c r="C23" s="669"/>
      <c r="D23" s="669"/>
      <c r="E23" s="669"/>
      <c r="F23" s="670"/>
      <c r="G23" s="677"/>
      <c r="H23" s="678"/>
      <c r="I23" s="678"/>
      <c r="J23" s="678"/>
      <c r="K23" s="678"/>
      <c r="L23" s="678"/>
      <c r="M23" s="678"/>
      <c r="N23" s="678"/>
      <c r="O23" s="678"/>
      <c r="P23" s="678"/>
      <c r="Q23" s="678"/>
      <c r="R23" s="678"/>
      <c r="S23" s="678"/>
      <c r="T23" s="678"/>
      <c r="U23" s="678"/>
      <c r="V23" s="678"/>
      <c r="W23" s="678"/>
      <c r="X23" s="678"/>
      <c r="Y23" s="678"/>
      <c r="Z23" s="678"/>
      <c r="AA23" s="678"/>
      <c r="AB23" s="678"/>
      <c r="AC23" s="678"/>
      <c r="AD23" s="678"/>
      <c r="AE23" s="679"/>
      <c r="AF23" s="197"/>
      <c r="AG23" s="657"/>
      <c r="AH23" s="181"/>
      <c r="AI23" s="181"/>
      <c r="AJ23" s="181"/>
      <c r="AK23" s="181"/>
      <c r="AL23" s="181"/>
      <c r="AM23" s="181"/>
      <c r="AN23" s="181"/>
      <c r="AO23" s="181"/>
      <c r="AP23" s="181"/>
      <c r="AQ23" s="181"/>
      <c r="AR23" s="181"/>
      <c r="AS23" s="181"/>
      <c r="AT23" s="181"/>
    </row>
    <row r="24" spans="1:46" ht="22.5" customHeight="1">
      <c r="A24" s="668"/>
      <c r="B24" s="669"/>
      <c r="C24" s="669"/>
      <c r="D24" s="669"/>
      <c r="E24" s="669"/>
      <c r="F24" s="670"/>
      <c r="G24" s="677"/>
      <c r="H24" s="678"/>
      <c r="I24" s="678"/>
      <c r="J24" s="678"/>
      <c r="K24" s="678"/>
      <c r="L24" s="678"/>
      <c r="M24" s="678"/>
      <c r="N24" s="678"/>
      <c r="O24" s="678"/>
      <c r="P24" s="678"/>
      <c r="Q24" s="678"/>
      <c r="R24" s="678"/>
      <c r="S24" s="678"/>
      <c r="T24" s="678"/>
      <c r="U24" s="678"/>
      <c r="V24" s="678"/>
      <c r="W24" s="678"/>
      <c r="X24" s="678"/>
      <c r="Y24" s="678"/>
      <c r="Z24" s="678"/>
      <c r="AA24" s="678"/>
      <c r="AB24" s="678"/>
      <c r="AC24" s="678"/>
      <c r="AD24" s="678"/>
      <c r="AE24" s="679"/>
      <c r="AF24" s="197"/>
      <c r="AG24" s="657"/>
      <c r="AH24" s="181"/>
      <c r="AI24" s="181"/>
      <c r="AJ24" s="181"/>
      <c r="AK24" s="181"/>
      <c r="AL24" s="181"/>
      <c r="AM24" s="181"/>
      <c r="AN24" s="181"/>
      <c r="AO24" s="181"/>
      <c r="AP24" s="181"/>
      <c r="AQ24" s="181"/>
      <c r="AR24" s="181"/>
      <c r="AS24" s="181"/>
      <c r="AT24" s="181"/>
    </row>
    <row r="25" spans="1:46" ht="22.5" customHeight="1">
      <c r="A25" s="668"/>
      <c r="B25" s="669"/>
      <c r="C25" s="669"/>
      <c r="D25" s="669"/>
      <c r="E25" s="669"/>
      <c r="F25" s="670"/>
      <c r="G25" s="677"/>
      <c r="H25" s="678"/>
      <c r="I25" s="678"/>
      <c r="J25" s="678"/>
      <c r="K25" s="678"/>
      <c r="L25" s="678"/>
      <c r="M25" s="678"/>
      <c r="N25" s="678"/>
      <c r="O25" s="678"/>
      <c r="P25" s="678"/>
      <c r="Q25" s="678"/>
      <c r="R25" s="678"/>
      <c r="S25" s="678"/>
      <c r="T25" s="678"/>
      <c r="U25" s="678"/>
      <c r="V25" s="678"/>
      <c r="W25" s="678"/>
      <c r="X25" s="678"/>
      <c r="Y25" s="678"/>
      <c r="Z25" s="678"/>
      <c r="AA25" s="678"/>
      <c r="AB25" s="678"/>
      <c r="AC25" s="678"/>
      <c r="AD25" s="678"/>
      <c r="AE25" s="679"/>
      <c r="AF25" s="197"/>
      <c r="AG25" s="657"/>
      <c r="AH25" s="181"/>
      <c r="AI25" s="181"/>
      <c r="AJ25" s="181"/>
      <c r="AK25" s="181"/>
      <c r="AL25" s="181"/>
      <c r="AM25" s="181"/>
      <c r="AN25" s="181"/>
      <c r="AO25" s="181"/>
      <c r="AP25" s="181"/>
      <c r="AQ25" s="181"/>
      <c r="AR25" s="181"/>
      <c r="AS25" s="181"/>
      <c r="AT25" s="181"/>
    </row>
    <row r="26" spans="1:46" ht="22.5" customHeight="1">
      <c r="A26" s="668"/>
      <c r="B26" s="669"/>
      <c r="C26" s="669"/>
      <c r="D26" s="669"/>
      <c r="E26" s="669"/>
      <c r="F26" s="670"/>
      <c r="G26" s="677"/>
      <c r="H26" s="678"/>
      <c r="I26" s="678"/>
      <c r="J26" s="678"/>
      <c r="K26" s="678"/>
      <c r="L26" s="678"/>
      <c r="M26" s="678"/>
      <c r="N26" s="678"/>
      <c r="O26" s="678"/>
      <c r="P26" s="678"/>
      <c r="Q26" s="678"/>
      <c r="R26" s="678"/>
      <c r="S26" s="678"/>
      <c r="T26" s="678"/>
      <c r="U26" s="678"/>
      <c r="V26" s="678"/>
      <c r="W26" s="678"/>
      <c r="X26" s="678"/>
      <c r="Y26" s="678"/>
      <c r="Z26" s="678"/>
      <c r="AA26" s="678"/>
      <c r="AB26" s="678"/>
      <c r="AC26" s="678"/>
      <c r="AD26" s="678"/>
      <c r="AE26" s="679"/>
      <c r="AF26" s="197"/>
      <c r="AG26" s="657"/>
      <c r="AH26" s="181"/>
      <c r="AI26" s="181"/>
      <c r="AJ26" s="181"/>
      <c r="AK26" s="181"/>
      <c r="AL26" s="181"/>
      <c r="AM26" s="181"/>
      <c r="AN26" s="181"/>
      <c r="AO26" s="181"/>
      <c r="AP26" s="181"/>
      <c r="AQ26" s="181"/>
      <c r="AR26" s="181"/>
      <c r="AS26" s="181"/>
      <c r="AT26" s="181"/>
    </row>
    <row r="27" spans="1:46" ht="22.5" customHeight="1">
      <c r="A27" s="668"/>
      <c r="B27" s="669"/>
      <c r="C27" s="669"/>
      <c r="D27" s="669"/>
      <c r="E27" s="669"/>
      <c r="F27" s="670"/>
      <c r="G27" s="677"/>
      <c r="H27" s="678"/>
      <c r="I27" s="678"/>
      <c r="J27" s="678"/>
      <c r="K27" s="678"/>
      <c r="L27" s="678"/>
      <c r="M27" s="678"/>
      <c r="N27" s="678"/>
      <c r="O27" s="678"/>
      <c r="P27" s="678"/>
      <c r="Q27" s="678"/>
      <c r="R27" s="678"/>
      <c r="S27" s="678"/>
      <c r="T27" s="678"/>
      <c r="U27" s="678"/>
      <c r="V27" s="678"/>
      <c r="W27" s="678"/>
      <c r="X27" s="678"/>
      <c r="Y27" s="678"/>
      <c r="Z27" s="678"/>
      <c r="AA27" s="678"/>
      <c r="AB27" s="678"/>
      <c r="AC27" s="678"/>
      <c r="AD27" s="678"/>
      <c r="AE27" s="679"/>
      <c r="AF27" s="197"/>
      <c r="AG27" s="657"/>
      <c r="AH27" s="181"/>
      <c r="AI27" s="181"/>
      <c r="AJ27" s="181"/>
      <c r="AK27" s="181"/>
      <c r="AL27" s="181"/>
      <c r="AM27" s="181"/>
      <c r="AN27" s="181"/>
      <c r="AO27" s="181"/>
      <c r="AP27" s="181"/>
      <c r="AQ27" s="181"/>
      <c r="AR27" s="181"/>
      <c r="AS27" s="181"/>
      <c r="AT27" s="181"/>
    </row>
    <row r="28" spans="1:46" ht="22.5" customHeight="1">
      <c r="A28" s="668"/>
      <c r="B28" s="669"/>
      <c r="C28" s="669"/>
      <c r="D28" s="669"/>
      <c r="E28" s="669"/>
      <c r="F28" s="670"/>
      <c r="G28" s="677"/>
      <c r="H28" s="678"/>
      <c r="I28" s="678"/>
      <c r="J28" s="678"/>
      <c r="K28" s="678"/>
      <c r="L28" s="678"/>
      <c r="M28" s="678"/>
      <c r="N28" s="678"/>
      <c r="O28" s="678"/>
      <c r="P28" s="678"/>
      <c r="Q28" s="678"/>
      <c r="R28" s="678"/>
      <c r="S28" s="678"/>
      <c r="T28" s="678"/>
      <c r="U28" s="678"/>
      <c r="V28" s="678"/>
      <c r="W28" s="678"/>
      <c r="X28" s="678"/>
      <c r="Y28" s="678"/>
      <c r="Z28" s="678"/>
      <c r="AA28" s="678"/>
      <c r="AB28" s="678"/>
      <c r="AC28" s="678"/>
      <c r="AD28" s="678"/>
      <c r="AE28" s="679"/>
      <c r="AF28" s="197"/>
      <c r="AG28" s="657"/>
      <c r="AH28" s="181"/>
      <c r="AI28" s="181"/>
      <c r="AJ28" s="181"/>
      <c r="AK28" s="181"/>
      <c r="AL28" s="181"/>
      <c r="AM28" s="181"/>
      <c r="AN28" s="181"/>
      <c r="AO28" s="181"/>
      <c r="AP28" s="181"/>
      <c r="AQ28" s="181"/>
      <c r="AR28" s="181"/>
      <c r="AS28" s="181"/>
      <c r="AT28" s="181"/>
    </row>
    <row r="29" spans="1:46" ht="22.5" customHeight="1">
      <c r="A29" s="668"/>
      <c r="B29" s="669"/>
      <c r="C29" s="669"/>
      <c r="D29" s="669"/>
      <c r="E29" s="669"/>
      <c r="F29" s="670"/>
      <c r="G29" s="677"/>
      <c r="H29" s="678"/>
      <c r="I29" s="678"/>
      <c r="J29" s="678"/>
      <c r="K29" s="678"/>
      <c r="L29" s="678"/>
      <c r="M29" s="678"/>
      <c r="N29" s="678"/>
      <c r="O29" s="678"/>
      <c r="P29" s="678"/>
      <c r="Q29" s="678"/>
      <c r="R29" s="678"/>
      <c r="S29" s="678"/>
      <c r="T29" s="678"/>
      <c r="U29" s="678"/>
      <c r="V29" s="678"/>
      <c r="W29" s="678"/>
      <c r="X29" s="678"/>
      <c r="Y29" s="678"/>
      <c r="Z29" s="678"/>
      <c r="AA29" s="678"/>
      <c r="AB29" s="678"/>
      <c r="AC29" s="678"/>
      <c r="AD29" s="678"/>
      <c r="AE29" s="679"/>
      <c r="AF29" s="197"/>
      <c r="AG29" s="657"/>
      <c r="AH29" s="181"/>
      <c r="AI29" s="181"/>
      <c r="AJ29" s="181"/>
      <c r="AK29" s="181"/>
      <c r="AL29" s="181"/>
      <c r="AM29" s="181"/>
      <c r="AN29" s="181"/>
      <c r="AO29" s="181"/>
      <c r="AP29" s="181"/>
      <c r="AQ29" s="181"/>
      <c r="AR29" s="181"/>
      <c r="AS29" s="181"/>
      <c r="AT29" s="181"/>
    </row>
    <row r="30" spans="1:46" ht="22.5" customHeight="1">
      <c r="A30" s="668"/>
      <c r="B30" s="669"/>
      <c r="C30" s="669"/>
      <c r="D30" s="669"/>
      <c r="E30" s="669"/>
      <c r="F30" s="670"/>
      <c r="G30" s="677"/>
      <c r="H30" s="678"/>
      <c r="I30" s="678"/>
      <c r="J30" s="678"/>
      <c r="K30" s="678"/>
      <c r="L30" s="678"/>
      <c r="M30" s="678"/>
      <c r="N30" s="678"/>
      <c r="O30" s="678"/>
      <c r="P30" s="678"/>
      <c r="Q30" s="678"/>
      <c r="R30" s="678"/>
      <c r="S30" s="678"/>
      <c r="T30" s="678"/>
      <c r="U30" s="678"/>
      <c r="V30" s="678"/>
      <c r="W30" s="678"/>
      <c r="X30" s="678"/>
      <c r="Y30" s="678"/>
      <c r="Z30" s="678"/>
      <c r="AA30" s="678"/>
      <c r="AB30" s="678"/>
      <c r="AC30" s="678"/>
      <c r="AD30" s="678"/>
      <c r="AE30" s="679"/>
      <c r="AF30" s="197"/>
      <c r="AG30" s="657"/>
      <c r="AH30" s="181"/>
      <c r="AI30" s="181"/>
      <c r="AJ30" s="181"/>
      <c r="AK30" s="181"/>
      <c r="AL30" s="181"/>
      <c r="AM30" s="181"/>
      <c r="AN30" s="181"/>
      <c r="AO30" s="181"/>
      <c r="AP30" s="181"/>
      <c r="AQ30" s="181"/>
      <c r="AR30" s="181"/>
      <c r="AS30" s="181"/>
      <c r="AT30" s="181"/>
    </row>
    <row r="31" spans="1:46" ht="22.5" customHeight="1" thickBot="1">
      <c r="A31" s="671"/>
      <c r="B31" s="672"/>
      <c r="C31" s="672"/>
      <c r="D31" s="672"/>
      <c r="E31" s="672"/>
      <c r="F31" s="673"/>
      <c r="G31" s="680"/>
      <c r="H31" s="681"/>
      <c r="I31" s="681"/>
      <c r="J31" s="681"/>
      <c r="K31" s="681"/>
      <c r="L31" s="681"/>
      <c r="M31" s="681"/>
      <c r="N31" s="681"/>
      <c r="O31" s="681"/>
      <c r="P31" s="681"/>
      <c r="Q31" s="681"/>
      <c r="R31" s="681"/>
      <c r="S31" s="681"/>
      <c r="T31" s="681"/>
      <c r="U31" s="681"/>
      <c r="V31" s="681"/>
      <c r="W31" s="681"/>
      <c r="X31" s="681"/>
      <c r="Y31" s="681"/>
      <c r="Z31" s="681"/>
      <c r="AA31" s="681"/>
      <c r="AB31" s="681"/>
      <c r="AC31" s="681"/>
      <c r="AD31" s="681"/>
      <c r="AE31" s="682"/>
      <c r="AF31" s="197"/>
      <c r="AG31" s="657"/>
      <c r="AH31" s="181"/>
      <c r="AI31" s="181"/>
      <c r="AJ31" s="181"/>
      <c r="AK31" s="181"/>
      <c r="AL31" s="181"/>
      <c r="AM31" s="181"/>
      <c r="AN31" s="181"/>
      <c r="AO31" s="181"/>
      <c r="AP31" s="181"/>
      <c r="AQ31" s="181"/>
      <c r="AR31" s="181"/>
      <c r="AS31" s="181"/>
      <c r="AT31" s="181"/>
    </row>
    <row r="32" spans="1:46" ht="22.5" customHeight="1">
      <c r="A32" s="204"/>
      <c r="B32" s="204"/>
      <c r="C32" s="204"/>
      <c r="D32" s="204"/>
      <c r="E32" s="204"/>
      <c r="F32" s="204"/>
      <c r="G32" s="203"/>
      <c r="H32" s="203"/>
      <c r="I32" s="203"/>
      <c r="J32" s="203"/>
      <c r="K32" s="203"/>
      <c r="L32" s="203"/>
      <c r="M32" s="203"/>
      <c r="N32" s="203"/>
      <c r="O32" s="203"/>
      <c r="P32" s="203"/>
      <c r="Q32" s="203"/>
      <c r="R32" s="203"/>
      <c r="S32" s="203"/>
      <c r="T32" s="203"/>
      <c r="U32" s="203"/>
      <c r="V32" s="203"/>
      <c r="W32" s="203"/>
      <c r="X32" s="203"/>
      <c r="Y32" s="203"/>
      <c r="Z32" s="203"/>
      <c r="AA32" s="203"/>
      <c r="AB32" s="203"/>
      <c r="AC32" s="203"/>
      <c r="AD32" s="203"/>
      <c r="AE32" s="203"/>
      <c r="AF32" s="197"/>
      <c r="AG32" s="657"/>
      <c r="AH32" s="181"/>
      <c r="AI32" s="181"/>
      <c r="AJ32" s="181"/>
      <c r="AK32" s="181"/>
      <c r="AL32" s="181"/>
      <c r="AM32" s="181"/>
      <c r="AN32" s="181"/>
      <c r="AO32" s="181"/>
      <c r="AP32" s="181"/>
      <c r="AQ32" s="181"/>
      <c r="AR32" s="181"/>
      <c r="AS32" s="181"/>
      <c r="AT32" s="181"/>
    </row>
    <row r="33" spans="1:46" ht="16.5" customHeight="1">
      <c r="A33" s="191" t="s">
        <v>252</v>
      </c>
      <c r="AF33" s="197"/>
      <c r="AG33" s="657"/>
      <c r="AH33" s="181"/>
      <c r="AI33" s="181"/>
      <c r="AJ33" s="181"/>
      <c r="AK33" s="181"/>
      <c r="AL33" s="181"/>
      <c r="AM33" s="181"/>
      <c r="AN33" s="181"/>
      <c r="AO33" s="181"/>
      <c r="AP33" s="181"/>
      <c r="AQ33" s="181"/>
      <c r="AR33" s="181"/>
      <c r="AS33" s="181"/>
      <c r="AT33" s="181"/>
    </row>
    <row r="34" spans="1:46" ht="16.5" customHeight="1">
      <c r="A34" s="191" t="s">
        <v>245</v>
      </c>
      <c r="AF34" s="197"/>
      <c r="AG34" s="657"/>
      <c r="AH34" s="181"/>
      <c r="AI34" s="181"/>
      <c r="AJ34" s="181"/>
      <c r="AK34" s="181"/>
      <c r="AL34" s="181"/>
      <c r="AM34" s="181"/>
      <c r="AN34" s="181"/>
      <c r="AO34" s="181"/>
      <c r="AP34" s="181"/>
      <c r="AQ34" s="181"/>
      <c r="AR34" s="181"/>
      <c r="AS34" s="181"/>
      <c r="AT34" s="181"/>
    </row>
    <row r="35" spans="1:46" ht="16.5" customHeight="1">
      <c r="A35" s="191" t="s">
        <v>244</v>
      </c>
      <c r="AF35" s="197"/>
      <c r="AG35" s="657"/>
      <c r="AH35" s="181"/>
      <c r="AI35" s="181"/>
      <c r="AJ35" s="181"/>
      <c r="AK35" s="181"/>
      <c r="AL35" s="181"/>
      <c r="AM35" s="181"/>
      <c r="AN35" s="181"/>
      <c r="AO35" s="181"/>
      <c r="AP35" s="181"/>
      <c r="AQ35" s="181"/>
      <c r="AR35" s="181"/>
      <c r="AS35" s="181"/>
      <c r="AT35" s="181"/>
    </row>
    <row r="36" spans="1:46" ht="16.5" customHeight="1">
      <c r="A36" s="191" t="s">
        <v>234</v>
      </c>
      <c r="AF36" s="197"/>
      <c r="AG36" s="657"/>
      <c r="AH36" s="181"/>
      <c r="AI36" s="181"/>
      <c r="AJ36" s="181"/>
      <c r="AK36" s="181"/>
      <c r="AL36" s="181"/>
      <c r="AM36" s="181"/>
      <c r="AN36" s="181"/>
      <c r="AO36" s="181"/>
      <c r="AP36" s="181"/>
      <c r="AQ36" s="181"/>
      <c r="AR36" s="181"/>
      <c r="AS36" s="181"/>
      <c r="AT36" s="181"/>
    </row>
    <row r="37" spans="1:46" ht="1.5" customHeight="1">
      <c r="A37" s="186"/>
      <c r="B37" s="186"/>
      <c r="C37" s="186"/>
      <c r="D37" s="186"/>
      <c r="E37" s="186"/>
      <c r="F37" s="186"/>
      <c r="G37" s="186"/>
      <c r="H37" s="186"/>
      <c r="I37" s="186"/>
      <c r="J37" s="186"/>
      <c r="K37" s="186"/>
      <c r="L37" s="186"/>
      <c r="M37" s="186"/>
      <c r="N37" s="186"/>
      <c r="O37" s="186"/>
      <c r="P37" s="186"/>
      <c r="Q37" s="186"/>
      <c r="R37" s="186"/>
      <c r="S37" s="186"/>
      <c r="T37" s="186"/>
      <c r="U37" s="186"/>
      <c r="V37" s="186"/>
      <c r="W37" s="186"/>
      <c r="X37" s="186"/>
      <c r="Y37" s="186"/>
      <c r="Z37" s="186"/>
      <c r="AA37" s="186"/>
      <c r="AB37" s="186"/>
      <c r="AC37" s="186"/>
      <c r="AD37" s="186"/>
      <c r="AE37" s="186"/>
      <c r="AF37" s="185"/>
      <c r="AG37" s="657"/>
      <c r="AH37" s="181"/>
      <c r="AI37" s="181"/>
      <c r="AJ37" s="181"/>
      <c r="AK37" s="181"/>
      <c r="AL37" s="181"/>
      <c r="AM37" s="181"/>
      <c r="AN37" s="181"/>
      <c r="AO37" s="181"/>
      <c r="AP37" s="181"/>
      <c r="AQ37" s="181"/>
      <c r="AR37" s="181"/>
      <c r="AS37" s="181"/>
      <c r="AT37" s="181"/>
    </row>
    <row r="38" spans="1:46">
      <c r="A38" s="181" t="s">
        <v>233</v>
      </c>
      <c r="B38" s="181"/>
      <c r="C38" s="181"/>
      <c r="D38" s="181"/>
      <c r="E38" s="181"/>
      <c r="F38" s="181"/>
      <c r="G38" s="181"/>
      <c r="H38" s="181"/>
      <c r="I38" s="181"/>
      <c r="J38" s="181"/>
      <c r="K38" s="181"/>
      <c r="L38" s="181"/>
      <c r="M38" s="181"/>
      <c r="N38" s="181"/>
      <c r="O38" s="181"/>
      <c r="P38" s="181"/>
      <c r="Q38" s="181"/>
      <c r="R38" s="181"/>
      <c r="S38" s="181"/>
      <c r="T38" s="181"/>
      <c r="U38" s="181"/>
      <c r="V38" s="181"/>
      <c r="W38" s="181"/>
      <c r="X38" s="181"/>
      <c r="Y38" s="181"/>
      <c r="Z38" s="181"/>
      <c r="AA38" s="181"/>
      <c r="AB38" s="181"/>
      <c r="AC38" s="181"/>
      <c r="AD38" s="181"/>
      <c r="AE38" s="181"/>
      <c r="AF38" s="181"/>
      <c r="AG38" s="181"/>
      <c r="AH38" s="181"/>
      <c r="AI38" s="181"/>
      <c r="AJ38" s="181"/>
      <c r="AK38" s="181"/>
      <c r="AL38" s="181"/>
      <c r="AM38" s="181"/>
      <c r="AN38" s="181"/>
      <c r="AO38" s="181"/>
      <c r="AP38" s="181"/>
      <c r="AQ38" s="181"/>
      <c r="AR38" s="181"/>
      <c r="AS38" s="181"/>
      <c r="AT38" s="181"/>
    </row>
    <row r="39" spans="1:46" s="182" customFormat="1" ht="13.5" customHeight="1">
      <c r="A39" s="183"/>
      <c r="B39" s="183"/>
      <c r="C39" s="183"/>
      <c r="D39" s="183"/>
      <c r="E39" s="183"/>
      <c r="F39" s="183"/>
      <c r="G39" s="183"/>
      <c r="H39" s="183"/>
      <c r="I39" s="183"/>
      <c r="J39" s="183"/>
      <c r="K39" s="183"/>
      <c r="L39" s="183"/>
      <c r="M39" s="183"/>
      <c r="N39" s="183"/>
      <c r="O39" s="183"/>
      <c r="P39" s="183"/>
      <c r="Q39" s="183"/>
      <c r="R39" s="183"/>
      <c r="S39" s="183"/>
      <c r="T39" s="183"/>
      <c r="U39" s="183"/>
      <c r="V39" s="183"/>
      <c r="W39" s="183"/>
      <c r="X39" s="183"/>
      <c r="Y39" s="183"/>
      <c r="Z39" s="183"/>
      <c r="AA39" s="183"/>
      <c r="AB39" s="183"/>
      <c r="AC39" s="183"/>
      <c r="AD39" s="183"/>
      <c r="AE39" s="183"/>
      <c r="AF39" s="183"/>
      <c r="AG39" s="183"/>
      <c r="AH39" s="184" t="s">
        <v>49</v>
      </c>
      <c r="AI39" s="184" t="s">
        <v>232</v>
      </c>
      <c r="AJ39" s="184" t="s">
        <v>50</v>
      </c>
      <c r="AK39" s="184" t="s">
        <v>51</v>
      </c>
      <c r="AL39" s="184" t="s">
        <v>52</v>
      </c>
      <c r="AM39" s="184" t="s">
        <v>231</v>
      </c>
      <c r="AN39" s="184" t="s">
        <v>53</v>
      </c>
      <c r="AO39" s="184" t="s">
        <v>55</v>
      </c>
      <c r="AP39" s="184" t="s">
        <v>56</v>
      </c>
      <c r="AQ39" s="184" t="s">
        <v>54</v>
      </c>
      <c r="AR39" s="184" t="s">
        <v>57</v>
      </c>
      <c r="AS39" s="183"/>
      <c r="AT39" s="183"/>
    </row>
    <row r="40" spans="1:46" s="182" customFormat="1" ht="74.25" customHeight="1">
      <c r="A40" s="183"/>
      <c r="B40" s="183"/>
      <c r="C40" s="183"/>
      <c r="D40" s="183"/>
      <c r="E40" s="183"/>
      <c r="F40" s="183"/>
      <c r="G40" s="183"/>
      <c r="H40" s="183"/>
      <c r="I40" s="183"/>
      <c r="J40" s="183"/>
      <c r="K40" s="183"/>
      <c r="L40" s="183"/>
      <c r="M40" s="183"/>
      <c r="N40" s="183"/>
      <c r="O40" s="183"/>
      <c r="P40" s="183"/>
      <c r="Q40" s="183"/>
      <c r="R40" s="183"/>
      <c r="S40" s="183"/>
      <c r="T40" s="183"/>
      <c r="U40" s="183"/>
      <c r="V40" s="183"/>
      <c r="W40" s="183"/>
      <c r="X40" s="183"/>
      <c r="Y40" s="183"/>
      <c r="Z40" s="183"/>
      <c r="AA40" s="183"/>
      <c r="AB40" s="183"/>
      <c r="AC40" s="183"/>
      <c r="AD40" s="183"/>
      <c r="AE40" s="183"/>
      <c r="AF40" s="183"/>
      <c r="AG40" s="183"/>
      <c r="AH40" s="202">
        <f>'様式１－１ 表紙'!$AH$39</f>
        <v>0</v>
      </c>
      <c r="AI40" s="202">
        <f>'様式１－１ 表紙'!$AI$39</f>
        <v>0</v>
      </c>
      <c r="AJ40" s="202">
        <f>'様式１－１ 表紙'!$AJ$39</f>
        <v>0</v>
      </c>
      <c r="AK40" s="202">
        <f>'様式１－１ 表紙'!$AK$39</f>
        <v>0</v>
      </c>
      <c r="AL40" s="202">
        <f>'様式１－１ 表紙'!$AL$39</f>
        <v>0</v>
      </c>
      <c r="AM40" s="202">
        <f>'様式１－１ 表紙'!$AM$39</f>
        <v>0</v>
      </c>
      <c r="AN40" s="202">
        <f>'様式１－１ 表紙'!$AN$39</f>
        <v>0</v>
      </c>
      <c r="AO40" s="202">
        <f>G10</f>
        <v>0</v>
      </c>
      <c r="AP40" s="202">
        <f>G12</f>
        <v>0</v>
      </c>
      <c r="AQ40" s="202">
        <f>G14</f>
        <v>0</v>
      </c>
      <c r="AR40" s="202">
        <f>G15</f>
        <v>0</v>
      </c>
      <c r="AS40" s="183"/>
      <c r="AT40" s="183"/>
    </row>
    <row r="41" spans="1:46">
      <c r="A41" s="181"/>
      <c r="B41" s="181"/>
      <c r="C41" s="181"/>
      <c r="D41" s="181"/>
      <c r="E41" s="181"/>
      <c r="F41" s="181"/>
      <c r="G41" s="181"/>
      <c r="H41" s="181"/>
      <c r="I41" s="181"/>
      <c r="J41" s="181"/>
      <c r="K41" s="181"/>
      <c r="L41" s="181"/>
      <c r="M41" s="181"/>
      <c r="N41" s="181"/>
      <c r="O41" s="181"/>
      <c r="P41" s="181"/>
      <c r="Q41" s="181"/>
      <c r="R41" s="181"/>
      <c r="S41" s="181"/>
      <c r="T41" s="181"/>
      <c r="U41" s="181"/>
      <c r="V41" s="181"/>
      <c r="W41" s="181"/>
      <c r="X41" s="181"/>
      <c r="Y41" s="181"/>
      <c r="Z41" s="181"/>
      <c r="AA41" s="181"/>
      <c r="AB41" s="181"/>
      <c r="AC41" s="181"/>
      <c r="AD41" s="181"/>
      <c r="AE41" s="181"/>
      <c r="AF41" s="181"/>
      <c r="AG41" s="181"/>
      <c r="AH41" s="181"/>
      <c r="AI41" s="181"/>
      <c r="AJ41" s="181"/>
      <c r="AK41" s="181"/>
      <c r="AL41" s="181"/>
      <c r="AM41" s="181"/>
      <c r="AN41" s="181"/>
      <c r="AO41" s="181"/>
      <c r="AP41" s="181"/>
      <c r="AQ41" s="181"/>
      <c r="AR41" s="181"/>
      <c r="AS41" s="181"/>
      <c r="AT41" s="181"/>
    </row>
    <row r="42" spans="1:46">
      <c r="A42" s="181"/>
      <c r="B42" s="181"/>
      <c r="C42" s="181"/>
      <c r="D42" s="181"/>
      <c r="E42" s="181"/>
      <c r="F42" s="181"/>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J42" s="181"/>
      <c r="AK42" s="181"/>
      <c r="AL42" s="181"/>
      <c r="AM42" s="181"/>
      <c r="AN42" s="181"/>
      <c r="AO42" s="181"/>
      <c r="AP42" s="181"/>
      <c r="AQ42" s="181"/>
      <c r="AR42" s="181"/>
      <c r="AS42" s="181"/>
      <c r="AT42" s="181"/>
    </row>
    <row r="43" spans="1:46">
      <c r="A43" s="181"/>
      <c r="B43" s="181"/>
      <c r="C43" s="181"/>
      <c r="D43" s="181"/>
      <c r="E43" s="181"/>
      <c r="F43" s="181"/>
      <c r="G43" s="181"/>
      <c r="H43" s="181"/>
      <c r="I43" s="181"/>
      <c r="J43" s="181"/>
      <c r="K43" s="181"/>
      <c r="L43" s="181"/>
      <c r="M43" s="181"/>
      <c r="N43" s="181"/>
      <c r="O43" s="181"/>
      <c r="P43" s="181"/>
      <c r="Q43" s="181"/>
      <c r="R43" s="181"/>
      <c r="S43" s="181"/>
      <c r="T43" s="181"/>
      <c r="U43" s="181"/>
      <c r="V43" s="181"/>
      <c r="W43" s="181"/>
      <c r="X43" s="181"/>
      <c r="Y43" s="181"/>
      <c r="Z43" s="181"/>
      <c r="AA43" s="181"/>
      <c r="AB43" s="181"/>
      <c r="AC43" s="181"/>
      <c r="AD43" s="181"/>
      <c r="AE43" s="181"/>
      <c r="AF43" s="181"/>
      <c r="AG43" s="181"/>
      <c r="AH43" s="181"/>
      <c r="AI43" s="181"/>
      <c r="AJ43" s="181"/>
      <c r="AK43" s="181"/>
      <c r="AL43" s="181"/>
      <c r="AM43" s="181"/>
      <c r="AN43" s="181"/>
      <c r="AO43" s="181"/>
      <c r="AP43" s="181"/>
      <c r="AQ43" s="181"/>
      <c r="AR43" s="181"/>
      <c r="AS43" s="181"/>
      <c r="AT43" s="181"/>
    </row>
    <row r="44" spans="1:46">
      <c r="A44" s="181"/>
      <c r="B44" s="181"/>
      <c r="C44" s="181"/>
      <c r="D44" s="181"/>
      <c r="E44" s="181"/>
      <c r="F44" s="181"/>
      <c r="G44" s="181"/>
      <c r="H44" s="181"/>
      <c r="I44" s="181"/>
      <c r="J44" s="181"/>
      <c r="K44" s="181"/>
      <c r="L44" s="181"/>
      <c r="M44" s="181"/>
      <c r="N44" s="181"/>
      <c r="O44" s="181"/>
      <c r="P44" s="181"/>
      <c r="Q44" s="181"/>
      <c r="R44" s="181"/>
      <c r="S44" s="181"/>
      <c r="T44" s="181"/>
      <c r="U44" s="181"/>
      <c r="V44" s="181"/>
      <c r="W44" s="181"/>
      <c r="X44" s="181"/>
      <c r="Y44" s="181"/>
      <c r="Z44" s="181"/>
      <c r="AA44" s="181"/>
      <c r="AB44" s="181"/>
      <c r="AC44" s="181"/>
      <c r="AD44" s="181"/>
      <c r="AE44" s="181"/>
      <c r="AF44" s="181"/>
      <c r="AG44" s="181"/>
      <c r="AH44" s="181"/>
      <c r="AI44" s="181"/>
      <c r="AJ44" s="181"/>
      <c r="AK44" s="181"/>
      <c r="AL44" s="181"/>
      <c r="AM44" s="181"/>
      <c r="AN44" s="181"/>
      <c r="AO44" s="181"/>
      <c r="AP44" s="181"/>
      <c r="AQ44" s="181"/>
      <c r="AR44" s="181"/>
      <c r="AS44" s="181"/>
      <c r="AT44" s="181"/>
    </row>
    <row r="45" spans="1:46">
      <c r="A45" s="181"/>
      <c r="B45" s="181"/>
      <c r="C45" s="181"/>
      <c r="D45" s="181"/>
      <c r="E45" s="181"/>
      <c r="F45" s="181"/>
      <c r="G45" s="181"/>
      <c r="H45" s="181"/>
      <c r="I45" s="181"/>
      <c r="J45" s="181"/>
      <c r="K45" s="181"/>
      <c r="L45" s="181"/>
      <c r="M45" s="181"/>
      <c r="N45" s="181"/>
      <c r="O45" s="181"/>
      <c r="P45" s="181"/>
      <c r="Q45" s="181"/>
      <c r="R45" s="181"/>
      <c r="S45" s="181"/>
      <c r="T45" s="181"/>
      <c r="U45" s="181"/>
      <c r="V45" s="181"/>
      <c r="W45" s="181"/>
      <c r="X45" s="181"/>
      <c r="Y45" s="181"/>
      <c r="Z45" s="181"/>
      <c r="AA45" s="181"/>
      <c r="AB45" s="181"/>
      <c r="AC45" s="181"/>
      <c r="AD45" s="181"/>
      <c r="AE45" s="181"/>
      <c r="AF45" s="181"/>
      <c r="AG45" s="181"/>
      <c r="AH45" s="181"/>
      <c r="AI45" s="181"/>
      <c r="AJ45" s="181"/>
      <c r="AK45" s="181"/>
      <c r="AL45" s="181"/>
      <c r="AM45" s="181"/>
      <c r="AN45" s="181"/>
      <c r="AO45" s="181"/>
      <c r="AP45" s="181"/>
      <c r="AQ45" s="181"/>
      <c r="AR45" s="181"/>
      <c r="AS45" s="181"/>
      <c r="AT45" s="181"/>
    </row>
    <row r="46" spans="1:46">
      <c r="A46" s="181"/>
      <c r="B46" s="181"/>
      <c r="C46" s="181"/>
      <c r="D46" s="181"/>
      <c r="E46" s="181"/>
      <c r="F46" s="181"/>
      <c r="G46" s="181"/>
      <c r="H46" s="181"/>
      <c r="I46" s="181"/>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181"/>
      <c r="AJ46" s="181"/>
      <c r="AK46" s="181"/>
      <c r="AL46" s="181"/>
      <c r="AM46" s="181"/>
      <c r="AN46" s="181"/>
      <c r="AO46" s="181"/>
      <c r="AP46" s="181"/>
      <c r="AQ46" s="181"/>
      <c r="AR46" s="181"/>
      <c r="AS46" s="181"/>
      <c r="AT46" s="181"/>
    </row>
    <row r="47" spans="1:46">
      <c r="A47" s="181"/>
      <c r="B47" s="181"/>
      <c r="C47" s="181"/>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c r="AN47" s="181"/>
      <c r="AO47" s="181"/>
      <c r="AP47" s="181"/>
      <c r="AQ47" s="181"/>
      <c r="AR47" s="181"/>
      <c r="AS47" s="181"/>
      <c r="AT47" s="181"/>
    </row>
    <row r="48" spans="1:46">
      <c r="A48" s="181"/>
      <c r="B48" s="181"/>
      <c r="C48" s="181"/>
      <c r="D48" s="181"/>
      <c r="E48" s="181"/>
      <c r="F48" s="181"/>
      <c r="G48" s="181"/>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81"/>
      <c r="AL48" s="181"/>
      <c r="AM48" s="181"/>
      <c r="AN48" s="181"/>
      <c r="AO48" s="181"/>
      <c r="AP48" s="181"/>
      <c r="AQ48" s="181"/>
      <c r="AR48" s="181"/>
      <c r="AS48" s="181"/>
      <c r="AT48" s="181"/>
    </row>
    <row r="49" spans="1:46">
      <c r="A49" s="181"/>
      <c r="B49" s="181"/>
      <c r="C49" s="181"/>
      <c r="D49" s="181"/>
      <c r="E49" s="181"/>
      <c r="F49" s="181"/>
      <c r="G49" s="181"/>
      <c r="H49" s="181"/>
      <c r="I49" s="181"/>
      <c r="J49" s="181"/>
      <c r="K49" s="181"/>
      <c r="L49" s="181"/>
      <c r="M49" s="181"/>
      <c r="N49" s="181"/>
      <c r="O49" s="181"/>
      <c r="P49" s="181"/>
      <c r="Q49" s="181"/>
      <c r="R49" s="181"/>
      <c r="S49" s="181"/>
      <c r="T49" s="181"/>
      <c r="U49" s="181"/>
      <c r="V49" s="181"/>
      <c r="W49" s="181"/>
      <c r="X49" s="181"/>
      <c r="Y49" s="181"/>
      <c r="Z49" s="181"/>
      <c r="AA49" s="181"/>
      <c r="AB49" s="181"/>
      <c r="AC49" s="181"/>
      <c r="AD49" s="181"/>
      <c r="AE49" s="181"/>
      <c r="AF49" s="181"/>
      <c r="AG49" s="181"/>
      <c r="AH49" s="181"/>
      <c r="AI49" s="181"/>
      <c r="AJ49" s="181"/>
      <c r="AK49" s="181"/>
      <c r="AL49" s="181"/>
      <c r="AM49" s="181"/>
      <c r="AN49" s="181"/>
      <c r="AO49" s="181"/>
      <c r="AP49" s="181"/>
      <c r="AQ49" s="181"/>
      <c r="AR49" s="181"/>
      <c r="AS49" s="181"/>
      <c r="AT49" s="181"/>
    </row>
    <row r="50" spans="1:46">
      <c r="A50" s="181"/>
      <c r="B50" s="181"/>
      <c r="C50" s="181"/>
      <c r="D50" s="181"/>
      <c r="E50" s="181"/>
      <c r="F50" s="181"/>
      <c r="G50" s="181"/>
      <c r="H50" s="181"/>
      <c r="I50" s="181"/>
      <c r="J50" s="181"/>
      <c r="K50" s="181"/>
      <c r="L50" s="181"/>
      <c r="M50" s="181"/>
      <c r="N50" s="181"/>
      <c r="O50" s="181"/>
      <c r="P50" s="181"/>
      <c r="Q50" s="181"/>
      <c r="R50" s="181"/>
      <c r="S50" s="181"/>
      <c r="T50" s="181"/>
      <c r="U50" s="181"/>
      <c r="V50" s="181"/>
      <c r="W50" s="181"/>
      <c r="X50" s="181"/>
      <c r="Y50" s="181"/>
      <c r="Z50" s="181"/>
      <c r="AA50" s="181"/>
      <c r="AB50" s="181"/>
      <c r="AC50" s="181"/>
      <c r="AD50" s="181"/>
      <c r="AE50" s="181"/>
      <c r="AF50" s="181"/>
      <c r="AG50" s="181"/>
      <c r="AH50" s="181"/>
      <c r="AI50" s="181"/>
      <c r="AJ50" s="181"/>
      <c r="AK50" s="181"/>
      <c r="AL50" s="181"/>
      <c r="AM50" s="181"/>
      <c r="AN50" s="181"/>
      <c r="AO50" s="181"/>
      <c r="AP50" s="181"/>
      <c r="AQ50" s="181"/>
      <c r="AR50" s="181"/>
      <c r="AS50" s="181"/>
      <c r="AT50" s="181"/>
    </row>
    <row r="51" spans="1:46">
      <c r="A51" s="181"/>
      <c r="B51" s="181"/>
      <c r="C51" s="181"/>
      <c r="D51" s="181"/>
      <c r="E51" s="181"/>
      <c r="F51" s="181"/>
      <c r="G51" s="181"/>
      <c r="H51" s="181"/>
      <c r="I51" s="181"/>
      <c r="J51" s="181"/>
      <c r="K51" s="181"/>
      <c r="L51" s="181"/>
      <c r="M51" s="181"/>
      <c r="N51" s="181"/>
      <c r="O51" s="181"/>
      <c r="P51" s="181"/>
      <c r="Q51" s="181"/>
      <c r="R51" s="181"/>
      <c r="S51" s="181"/>
      <c r="T51" s="181"/>
      <c r="U51" s="181"/>
      <c r="V51" s="181"/>
      <c r="W51" s="181"/>
      <c r="X51" s="181"/>
      <c r="Y51" s="181"/>
      <c r="Z51" s="181"/>
      <c r="AA51" s="181"/>
      <c r="AB51" s="181"/>
      <c r="AC51" s="181"/>
      <c r="AD51" s="181"/>
      <c r="AE51" s="181"/>
      <c r="AF51" s="181"/>
      <c r="AG51" s="181"/>
      <c r="AH51" s="181"/>
      <c r="AI51" s="181"/>
      <c r="AJ51" s="181"/>
      <c r="AK51" s="181"/>
      <c r="AL51" s="181"/>
      <c r="AM51" s="181"/>
      <c r="AN51" s="181"/>
      <c r="AO51" s="181"/>
      <c r="AP51" s="181"/>
      <c r="AQ51" s="181"/>
      <c r="AR51" s="181"/>
      <c r="AS51" s="181"/>
      <c r="AT51" s="181"/>
    </row>
  </sheetData>
  <mergeCells count="18">
    <mergeCell ref="G7:AE7"/>
    <mergeCell ref="G8:AE8"/>
    <mergeCell ref="AG1:AG37"/>
    <mergeCell ref="F4:Y4"/>
    <mergeCell ref="A15:F31"/>
    <mergeCell ref="G15:AE31"/>
    <mergeCell ref="A9:F14"/>
    <mergeCell ref="G9:AE9"/>
    <mergeCell ref="G10:AE10"/>
    <mergeCell ref="G11:AE11"/>
    <mergeCell ref="G12:AE12"/>
    <mergeCell ref="G13:AE13"/>
    <mergeCell ref="G14:AE14"/>
    <mergeCell ref="W2:AE2"/>
    <mergeCell ref="A6:F6"/>
    <mergeCell ref="A7:F7"/>
    <mergeCell ref="A8:F8"/>
    <mergeCell ref="G6:AE6"/>
  </mergeCells>
  <phoneticPr fontId="1"/>
  <conditionalFormatting sqref="AH40:AR40">
    <cfRule type="cellIs" dxfId="0" priority="1" stopIfTrue="1" operator="equal">
      <formula>0</formula>
    </cfRule>
  </conditionalFormatting>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58"/>
  <sheetViews>
    <sheetView topLeftCell="A19" zoomScale="80" zoomScaleNormal="80" workbookViewId="0">
      <selection activeCell="D12" sqref="D12"/>
    </sheetView>
  </sheetViews>
  <sheetFormatPr defaultRowHeight="12"/>
  <cols>
    <col min="1" max="1" width="1.875" style="1" customWidth="1"/>
    <col min="2" max="2" width="2" style="1" customWidth="1"/>
    <col min="3" max="3" width="27.5" style="1" bestFit="1" customWidth="1"/>
    <col min="4" max="19" width="10.125" style="93" customWidth="1"/>
    <col min="20" max="256" width="9" style="93"/>
    <col min="257" max="257" width="1.875" style="93" customWidth="1"/>
    <col min="258" max="258" width="2" style="93" customWidth="1"/>
    <col min="259" max="259" width="27.5" style="93" bestFit="1" customWidth="1"/>
    <col min="260" max="275" width="10.125" style="93" customWidth="1"/>
    <col min="276" max="512" width="9" style="93"/>
    <col min="513" max="513" width="1.875" style="93" customWidth="1"/>
    <col min="514" max="514" width="2" style="93" customWidth="1"/>
    <col min="515" max="515" width="27.5" style="93" bestFit="1" customWidth="1"/>
    <col min="516" max="531" width="10.125" style="93" customWidth="1"/>
    <col min="532" max="768" width="9" style="93"/>
    <col min="769" max="769" width="1.875" style="93" customWidth="1"/>
    <col min="770" max="770" width="2" style="93" customWidth="1"/>
    <col min="771" max="771" width="27.5" style="93" bestFit="1" customWidth="1"/>
    <col min="772" max="787" width="10.125" style="93" customWidth="1"/>
    <col min="788" max="1024" width="9" style="93"/>
    <col min="1025" max="1025" width="1.875" style="93" customWidth="1"/>
    <col min="1026" max="1026" width="2" style="93" customWidth="1"/>
    <col min="1027" max="1027" width="27.5" style="93" bestFit="1" customWidth="1"/>
    <col min="1028" max="1043" width="10.125" style="93" customWidth="1"/>
    <col min="1044" max="1280" width="9" style="93"/>
    <col min="1281" max="1281" width="1.875" style="93" customWidth="1"/>
    <col min="1282" max="1282" width="2" style="93" customWidth="1"/>
    <col min="1283" max="1283" width="27.5" style="93" bestFit="1" customWidth="1"/>
    <col min="1284" max="1299" width="10.125" style="93" customWidth="1"/>
    <col min="1300" max="1536" width="9" style="93"/>
    <col min="1537" max="1537" width="1.875" style="93" customWidth="1"/>
    <col min="1538" max="1538" width="2" style="93" customWidth="1"/>
    <col min="1539" max="1539" width="27.5" style="93" bestFit="1" customWidth="1"/>
    <col min="1540" max="1555" width="10.125" style="93" customWidth="1"/>
    <col min="1556" max="1792" width="9" style="93"/>
    <col min="1793" max="1793" width="1.875" style="93" customWidth="1"/>
    <col min="1794" max="1794" width="2" style="93" customWidth="1"/>
    <col min="1795" max="1795" width="27.5" style="93" bestFit="1" customWidth="1"/>
    <col min="1796" max="1811" width="10.125" style="93" customWidth="1"/>
    <col min="1812" max="2048" width="9" style="93"/>
    <col min="2049" max="2049" width="1.875" style="93" customWidth="1"/>
    <col min="2050" max="2050" width="2" style="93" customWidth="1"/>
    <col min="2051" max="2051" width="27.5" style="93" bestFit="1" customWidth="1"/>
    <col min="2052" max="2067" width="10.125" style="93" customWidth="1"/>
    <col min="2068" max="2304" width="9" style="93"/>
    <col min="2305" max="2305" width="1.875" style="93" customWidth="1"/>
    <col min="2306" max="2306" width="2" style="93" customWidth="1"/>
    <col min="2307" max="2307" width="27.5" style="93" bestFit="1" customWidth="1"/>
    <col min="2308" max="2323" width="10.125" style="93" customWidth="1"/>
    <col min="2324" max="2560" width="9" style="93"/>
    <col min="2561" max="2561" width="1.875" style="93" customWidth="1"/>
    <col min="2562" max="2562" width="2" style="93" customWidth="1"/>
    <col min="2563" max="2563" width="27.5" style="93" bestFit="1" customWidth="1"/>
    <col min="2564" max="2579" width="10.125" style="93" customWidth="1"/>
    <col min="2580" max="2816" width="9" style="93"/>
    <col min="2817" max="2817" width="1.875" style="93" customWidth="1"/>
    <col min="2818" max="2818" width="2" style="93" customWidth="1"/>
    <col min="2819" max="2819" width="27.5" style="93" bestFit="1" customWidth="1"/>
    <col min="2820" max="2835" width="10.125" style="93" customWidth="1"/>
    <col min="2836" max="3072" width="9" style="93"/>
    <col min="3073" max="3073" width="1.875" style="93" customWidth="1"/>
    <col min="3074" max="3074" width="2" style="93" customWidth="1"/>
    <col min="3075" max="3075" width="27.5" style="93" bestFit="1" customWidth="1"/>
    <col min="3076" max="3091" width="10.125" style="93" customWidth="1"/>
    <col min="3092" max="3328" width="9" style="93"/>
    <col min="3329" max="3329" width="1.875" style="93" customWidth="1"/>
    <col min="3330" max="3330" width="2" style="93" customWidth="1"/>
    <col min="3331" max="3331" width="27.5" style="93" bestFit="1" customWidth="1"/>
    <col min="3332" max="3347" width="10.125" style="93" customWidth="1"/>
    <col min="3348" max="3584" width="9" style="93"/>
    <col min="3585" max="3585" width="1.875" style="93" customWidth="1"/>
    <col min="3586" max="3586" width="2" style="93" customWidth="1"/>
    <col min="3587" max="3587" width="27.5" style="93" bestFit="1" customWidth="1"/>
    <col min="3588" max="3603" width="10.125" style="93" customWidth="1"/>
    <col min="3604" max="3840" width="9" style="93"/>
    <col min="3841" max="3841" width="1.875" style="93" customWidth="1"/>
    <col min="3842" max="3842" width="2" style="93" customWidth="1"/>
    <col min="3843" max="3843" width="27.5" style="93" bestFit="1" customWidth="1"/>
    <col min="3844" max="3859" width="10.125" style="93" customWidth="1"/>
    <col min="3860" max="4096" width="9" style="93"/>
    <col min="4097" max="4097" width="1.875" style="93" customWidth="1"/>
    <col min="4098" max="4098" width="2" style="93" customWidth="1"/>
    <col min="4099" max="4099" width="27.5" style="93" bestFit="1" customWidth="1"/>
    <col min="4100" max="4115" width="10.125" style="93" customWidth="1"/>
    <col min="4116" max="4352" width="9" style="93"/>
    <col min="4353" max="4353" width="1.875" style="93" customWidth="1"/>
    <col min="4354" max="4354" width="2" style="93" customWidth="1"/>
    <col min="4355" max="4355" width="27.5" style="93" bestFit="1" customWidth="1"/>
    <col min="4356" max="4371" width="10.125" style="93" customWidth="1"/>
    <col min="4372" max="4608" width="9" style="93"/>
    <col min="4609" max="4609" width="1.875" style="93" customWidth="1"/>
    <col min="4610" max="4610" width="2" style="93" customWidth="1"/>
    <col min="4611" max="4611" width="27.5" style="93" bestFit="1" customWidth="1"/>
    <col min="4612" max="4627" width="10.125" style="93" customWidth="1"/>
    <col min="4628" max="4864" width="9" style="93"/>
    <col min="4865" max="4865" width="1.875" style="93" customWidth="1"/>
    <col min="4866" max="4866" width="2" style="93" customWidth="1"/>
    <col min="4867" max="4867" width="27.5" style="93" bestFit="1" customWidth="1"/>
    <col min="4868" max="4883" width="10.125" style="93" customWidth="1"/>
    <col min="4884" max="5120" width="9" style="93"/>
    <col min="5121" max="5121" width="1.875" style="93" customWidth="1"/>
    <col min="5122" max="5122" width="2" style="93" customWidth="1"/>
    <col min="5123" max="5123" width="27.5" style="93" bestFit="1" customWidth="1"/>
    <col min="5124" max="5139" width="10.125" style="93" customWidth="1"/>
    <col min="5140" max="5376" width="9" style="93"/>
    <col min="5377" max="5377" width="1.875" style="93" customWidth="1"/>
    <col min="5378" max="5378" width="2" style="93" customWidth="1"/>
    <col min="5379" max="5379" width="27.5" style="93" bestFit="1" customWidth="1"/>
    <col min="5380" max="5395" width="10.125" style="93" customWidth="1"/>
    <col min="5396" max="5632" width="9" style="93"/>
    <col min="5633" max="5633" width="1.875" style="93" customWidth="1"/>
    <col min="5634" max="5634" width="2" style="93" customWidth="1"/>
    <col min="5635" max="5635" width="27.5" style="93" bestFit="1" customWidth="1"/>
    <col min="5636" max="5651" width="10.125" style="93" customWidth="1"/>
    <col min="5652" max="5888" width="9" style="93"/>
    <col min="5889" max="5889" width="1.875" style="93" customWidth="1"/>
    <col min="5890" max="5890" width="2" style="93" customWidth="1"/>
    <col min="5891" max="5891" width="27.5" style="93" bestFit="1" customWidth="1"/>
    <col min="5892" max="5907" width="10.125" style="93" customWidth="1"/>
    <col min="5908" max="6144" width="9" style="93"/>
    <col min="6145" max="6145" width="1.875" style="93" customWidth="1"/>
    <col min="6146" max="6146" width="2" style="93" customWidth="1"/>
    <col min="6147" max="6147" width="27.5" style="93" bestFit="1" customWidth="1"/>
    <col min="6148" max="6163" width="10.125" style="93" customWidth="1"/>
    <col min="6164" max="6400" width="9" style="93"/>
    <col min="6401" max="6401" width="1.875" style="93" customWidth="1"/>
    <col min="6402" max="6402" width="2" style="93" customWidth="1"/>
    <col min="6403" max="6403" width="27.5" style="93" bestFit="1" customWidth="1"/>
    <col min="6404" max="6419" width="10.125" style="93" customWidth="1"/>
    <col min="6420" max="6656" width="9" style="93"/>
    <col min="6657" max="6657" width="1.875" style="93" customWidth="1"/>
    <col min="6658" max="6658" width="2" style="93" customWidth="1"/>
    <col min="6659" max="6659" width="27.5" style="93" bestFit="1" customWidth="1"/>
    <col min="6660" max="6675" width="10.125" style="93" customWidth="1"/>
    <col min="6676" max="6912" width="9" style="93"/>
    <col min="6913" max="6913" width="1.875" style="93" customWidth="1"/>
    <col min="6914" max="6914" width="2" style="93" customWidth="1"/>
    <col min="6915" max="6915" width="27.5" style="93" bestFit="1" customWidth="1"/>
    <col min="6916" max="6931" width="10.125" style="93" customWidth="1"/>
    <col min="6932" max="7168" width="9" style="93"/>
    <col min="7169" max="7169" width="1.875" style="93" customWidth="1"/>
    <col min="7170" max="7170" width="2" style="93" customWidth="1"/>
    <col min="7171" max="7171" width="27.5" style="93" bestFit="1" customWidth="1"/>
    <col min="7172" max="7187" width="10.125" style="93" customWidth="1"/>
    <col min="7188" max="7424" width="9" style="93"/>
    <col min="7425" max="7425" width="1.875" style="93" customWidth="1"/>
    <col min="7426" max="7426" width="2" style="93" customWidth="1"/>
    <col min="7427" max="7427" width="27.5" style="93" bestFit="1" customWidth="1"/>
    <col min="7428" max="7443" width="10.125" style="93" customWidth="1"/>
    <col min="7444" max="7680" width="9" style="93"/>
    <col min="7681" max="7681" width="1.875" style="93" customWidth="1"/>
    <col min="7682" max="7682" width="2" style="93" customWidth="1"/>
    <col min="7683" max="7683" width="27.5" style="93" bestFit="1" customWidth="1"/>
    <col min="7684" max="7699" width="10.125" style="93" customWidth="1"/>
    <col min="7700" max="7936" width="9" style="93"/>
    <col min="7937" max="7937" width="1.875" style="93" customWidth="1"/>
    <col min="7938" max="7938" width="2" style="93" customWidth="1"/>
    <col min="7939" max="7939" width="27.5" style="93" bestFit="1" customWidth="1"/>
    <col min="7940" max="7955" width="10.125" style="93" customWidth="1"/>
    <col min="7956" max="8192" width="9" style="93"/>
    <col min="8193" max="8193" width="1.875" style="93" customWidth="1"/>
    <col min="8194" max="8194" width="2" style="93" customWidth="1"/>
    <col min="8195" max="8195" width="27.5" style="93" bestFit="1" customWidth="1"/>
    <col min="8196" max="8211" width="10.125" style="93" customWidth="1"/>
    <col min="8212" max="8448" width="9" style="93"/>
    <col min="8449" max="8449" width="1.875" style="93" customWidth="1"/>
    <col min="8450" max="8450" width="2" style="93" customWidth="1"/>
    <col min="8451" max="8451" width="27.5" style="93" bestFit="1" customWidth="1"/>
    <col min="8452" max="8467" width="10.125" style="93" customWidth="1"/>
    <col min="8468" max="8704" width="9" style="93"/>
    <col min="8705" max="8705" width="1.875" style="93" customWidth="1"/>
    <col min="8706" max="8706" width="2" style="93" customWidth="1"/>
    <col min="8707" max="8707" width="27.5" style="93" bestFit="1" customWidth="1"/>
    <col min="8708" max="8723" width="10.125" style="93" customWidth="1"/>
    <col min="8724" max="8960" width="9" style="93"/>
    <col min="8961" max="8961" width="1.875" style="93" customWidth="1"/>
    <col min="8962" max="8962" width="2" style="93" customWidth="1"/>
    <col min="8963" max="8963" width="27.5" style="93" bestFit="1" customWidth="1"/>
    <col min="8964" max="8979" width="10.125" style="93" customWidth="1"/>
    <col min="8980" max="9216" width="9" style="93"/>
    <col min="9217" max="9217" width="1.875" style="93" customWidth="1"/>
    <col min="9218" max="9218" width="2" style="93" customWidth="1"/>
    <col min="9219" max="9219" width="27.5" style="93" bestFit="1" customWidth="1"/>
    <col min="9220" max="9235" width="10.125" style="93" customWidth="1"/>
    <col min="9236" max="9472" width="9" style="93"/>
    <col min="9473" max="9473" width="1.875" style="93" customWidth="1"/>
    <col min="9474" max="9474" width="2" style="93" customWidth="1"/>
    <col min="9475" max="9475" width="27.5" style="93" bestFit="1" customWidth="1"/>
    <col min="9476" max="9491" width="10.125" style="93" customWidth="1"/>
    <col min="9492" max="9728" width="9" style="93"/>
    <col min="9729" max="9729" width="1.875" style="93" customWidth="1"/>
    <col min="9730" max="9730" width="2" style="93" customWidth="1"/>
    <col min="9731" max="9731" width="27.5" style="93" bestFit="1" customWidth="1"/>
    <col min="9732" max="9747" width="10.125" style="93" customWidth="1"/>
    <col min="9748" max="9984" width="9" style="93"/>
    <col min="9985" max="9985" width="1.875" style="93" customWidth="1"/>
    <col min="9986" max="9986" width="2" style="93" customWidth="1"/>
    <col min="9987" max="9987" width="27.5" style="93" bestFit="1" customWidth="1"/>
    <col min="9988" max="10003" width="10.125" style="93" customWidth="1"/>
    <col min="10004" max="10240" width="9" style="93"/>
    <col min="10241" max="10241" width="1.875" style="93" customWidth="1"/>
    <col min="10242" max="10242" width="2" style="93" customWidth="1"/>
    <col min="10243" max="10243" width="27.5" style="93" bestFit="1" customWidth="1"/>
    <col min="10244" max="10259" width="10.125" style="93" customWidth="1"/>
    <col min="10260" max="10496" width="9" style="93"/>
    <col min="10497" max="10497" width="1.875" style="93" customWidth="1"/>
    <col min="10498" max="10498" width="2" style="93" customWidth="1"/>
    <col min="10499" max="10499" width="27.5" style="93" bestFit="1" customWidth="1"/>
    <col min="10500" max="10515" width="10.125" style="93" customWidth="1"/>
    <col min="10516" max="10752" width="9" style="93"/>
    <col min="10753" max="10753" width="1.875" style="93" customWidth="1"/>
    <col min="10754" max="10754" width="2" style="93" customWidth="1"/>
    <col min="10755" max="10755" width="27.5" style="93" bestFit="1" customWidth="1"/>
    <col min="10756" max="10771" width="10.125" style="93" customWidth="1"/>
    <col min="10772" max="11008" width="9" style="93"/>
    <col min="11009" max="11009" width="1.875" style="93" customWidth="1"/>
    <col min="11010" max="11010" width="2" style="93" customWidth="1"/>
    <col min="11011" max="11011" width="27.5" style="93" bestFit="1" customWidth="1"/>
    <col min="11012" max="11027" width="10.125" style="93" customWidth="1"/>
    <col min="11028" max="11264" width="9" style="93"/>
    <col min="11265" max="11265" width="1.875" style="93" customWidth="1"/>
    <col min="11266" max="11266" width="2" style="93" customWidth="1"/>
    <col min="11267" max="11267" width="27.5" style="93" bestFit="1" customWidth="1"/>
    <col min="11268" max="11283" width="10.125" style="93" customWidth="1"/>
    <col min="11284" max="11520" width="9" style="93"/>
    <col min="11521" max="11521" width="1.875" style="93" customWidth="1"/>
    <col min="11522" max="11522" width="2" style="93" customWidth="1"/>
    <col min="11523" max="11523" width="27.5" style="93" bestFit="1" customWidth="1"/>
    <col min="11524" max="11539" width="10.125" style="93" customWidth="1"/>
    <col min="11540" max="11776" width="9" style="93"/>
    <col min="11777" max="11777" width="1.875" style="93" customWidth="1"/>
    <col min="11778" max="11778" width="2" style="93" customWidth="1"/>
    <col min="11779" max="11779" width="27.5" style="93" bestFit="1" customWidth="1"/>
    <col min="11780" max="11795" width="10.125" style="93" customWidth="1"/>
    <col min="11796" max="12032" width="9" style="93"/>
    <col min="12033" max="12033" width="1.875" style="93" customWidth="1"/>
    <col min="12034" max="12034" width="2" style="93" customWidth="1"/>
    <col min="12035" max="12035" width="27.5" style="93" bestFit="1" customWidth="1"/>
    <col min="12036" max="12051" width="10.125" style="93" customWidth="1"/>
    <col min="12052" max="12288" width="9" style="93"/>
    <col min="12289" max="12289" width="1.875" style="93" customWidth="1"/>
    <col min="12290" max="12290" width="2" style="93" customWidth="1"/>
    <col min="12291" max="12291" width="27.5" style="93" bestFit="1" customWidth="1"/>
    <col min="12292" max="12307" width="10.125" style="93" customWidth="1"/>
    <col min="12308" max="12544" width="9" style="93"/>
    <col min="12545" max="12545" width="1.875" style="93" customWidth="1"/>
    <col min="12546" max="12546" width="2" style="93" customWidth="1"/>
    <col min="12547" max="12547" width="27.5" style="93" bestFit="1" customWidth="1"/>
    <col min="12548" max="12563" width="10.125" style="93" customWidth="1"/>
    <col min="12564" max="12800" width="9" style="93"/>
    <col min="12801" max="12801" width="1.875" style="93" customWidth="1"/>
    <col min="12802" max="12802" width="2" style="93" customWidth="1"/>
    <col min="12803" max="12803" width="27.5" style="93" bestFit="1" customWidth="1"/>
    <col min="12804" max="12819" width="10.125" style="93" customWidth="1"/>
    <col min="12820" max="13056" width="9" style="93"/>
    <col min="13057" max="13057" width="1.875" style="93" customWidth="1"/>
    <col min="13058" max="13058" width="2" style="93" customWidth="1"/>
    <col min="13059" max="13059" width="27.5" style="93" bestFit="1" customWidth="1"/>
    <col min="13060" max="13075" width="10.125" style="93" customWidth="1"/>
    <col min="13076" max="13312" width="9" style="93"/>
    <col min="13313" max="13313" width="1.875" style="93" customWidth="1"/>
    <col min="13314" max="13314" width="2" style="93" customWidth="1"/>
    <col min="13315" max="13315" width="27.5" style="93" bestFit="1" customWidth="1"/>
    <col min="13316" max="13331" width="10.125" style="93" customWidth="1"/>
    <col min="13332" max="13568" width="9" style="93"/>
    <col min="13569" max="13569" width="1.875" style="93" customWidth="1"/>
    <col min="13570" max="13570" width="2" style="93" customWidth="1"/>
    <col min="13571" max="13571" width="27.5" style="93" bestFit="1" customWidth="1"/>
    <col min="13572" max="13587" width="10.125" style="93" customWidth="1"/>
    <col min="13588" max="13824" width="9" style="93"/>
    <col min="13825" max="13825" width="1.875" style="93" customWidth="1"/>
    <col min="13826" max="13826" width="2" style="93" customWidth="1"/>
    <col min="13827" max="13827" width="27.5" style="93" bestFit="1" customWidth="1"/>
    <col min="13828" max="13843" width="10.125" style="93" customWidth="1"/>
    <col min="13844" max="14080" width="9" style="93"/>
    <col min="14081" max="14081" width="1.875" style="93" customWidth="1"/>
    <col min="14082" max="14082" width="2" style="93" customWidth="1"/>
    <col min="14083" max="14083" width="27.5" style="93" bestFit="1" customWidth="1"/>
    <col min="14084" max="14099" width="10.125" style="93" customWidth="1"/>
    <col min="14100" max="14336" width="9" style="93"/>
    <col min="14337" max="14337" width="1.875" style="93" customWidth="1"/>
    <col min="14338" max="14338" width="2" style="93" customWidth="1"/>
    <col min="14339" max="14339" width="27.5" style="93" bestFit="1" customWidth="1"/>
    <col min="14340" max="14355" width="10.125" style="93" customWidth="1"/>
    <col min="14356" max="14592" width="9" style="93"/>
    <col min="14593" max="14593" width="1.875" style="93" customWidth="1"/>
    <col min="14594" max="14594" width="2" style="93" customWidth="1"/>
    <col min="14595" max="14595" width="27.5" style="93" bestFit="1" customWidth="1"/>
    <col min="14596" max="14611" width="10.125" style="93" customWidth="1"/>
    <col min="14612" max="14848" width="9" style="93"/>
    <col min="14849" max="14849" width="1.875" style="93" customWidth="1"/>
    <col min="14850" max="14850" width="2" style="93" customWidth="1"/>
    <col min="14851" max="14851" width="27.5" style="93" bestFit="1" customWidth="1"/>
    <col min="14852" max="14867" width="10.125" style="93" customWidth="1"/>
    <col min="14868" max="15104" width="9" style="93"/>
    <col min="15105" max="15105" width="1.875" style="93" customWidth="1"/>
    <col min="15106" max="15106" width="2" style="93" customWidth="1"/>
    <col min="15107" max="15107" width="27.5" style="93" bestFit="1" customWidth="1"/>
    <col min="15108" max="15123" width="10.125" style="93" customWidth="1"/>
    <col min="15124" max="15360" width="9" style="93"/>
    <col min="15361" max="15361" width="1.875" style="93" customWidth="1"/>
    <col min="15362" max="15362" width="2" style="93" customWidth="1"/>
    <col min="15363" max="15363" width="27.5" style="93" bestFit="1" customWidth="1"/>
    <col min="15364" max="15379" width="10.125" style="93" customWidth="1"/>
    <col min="15380" max="15616" width="9" style="93"/>
    <col min="15617" max="15617" width="1.875" style="93" customWidth="1"/>
    <col min="15618" max="15618" width="2" style="93" customWidth="1"/>
    <col min="15619" max="15619" width="27.5" style="93" bestFit="1" customWidth="1"/>
    <col min="15620" max="15635" width="10.125" style="93" customWidth="1"/>
    <col min="15636" max="15872" width="9" style="93"/>
    <col min="15873" max="15873" width="1.875" style="93" customWidth="1"/>
    <col min="15874" max="15874" width="2" style="93" customWidth="1"/>
    <col min="15875" max="15875" width="27.5" style="93" bestFit="1" customWidth="1"/>
    <col min="15876" max="15891" width="10.125" style="93" customWidth="1"/>
    <col min="15892" max="16128" width="9" style="93"/>
    <col min="16129" max="16129" width="1.875" style="93" customWidth="1"/>
    <col min="16130" max="16130" width="2" style="93" customWidth="1"/>
    <col min="16131" max="16131" width="27.5" style="93" bestFit="1" customWidth="1"/>
    <col min="16132" max="16147" width="10.125" style="93" customWidth="1"/>
    <col min="16148" max="16384" width="9" style="93"/>
  </cols>
  <sheetData>
    <row r="1" spans="1:19" ht="13.5">
      <c r="S1" s="2" t="s">
        <v>379</v>
      </c>
    </row>
    <row r="2" spans="1:19" ht="13.5">
      <c r="A2" s="3" t="s">
        <v>0</v>
      </c>
    </row>
    <row r="4" spans="1:19" ht="12.75" thickBot="1">
      <c r="A4" s="1" t="s">
        <v>1</v>
      </c>
      <c r="D4" s="4"/>
      <c r="E4" s="4" t="s">
        <v>2</v>
      </c>
      <c r="F4" s="4" t="s">
        <v>3</v>
      </c>
      <c r="G4" s="4" t="s">
        <v>4</v>
      </c>
      <c r="H4" s="4" t="s">
        <v>5</v>
      </c>
      <c r="I4" s="4" t="s">
        <v>6</v>
      </c>
      <c r="J4" s="4" t="s">
        <v>7</v>
      </c>
      <c r="K4" s="4" t="s">
        <v>8</v>
      </c>
      <c r="L4" s="4" t="s">
        <v>9</v>
      </c>
      <c r="M4" s="4" t="s">
        <v>10</v>
      </c>
      <c r="N4" s="4" t="s">
        <v>11</v>
      </c>
      <c r="O4" s="4" t="s">
        <v>12</v>
      </c>
      <c r="P4" s="4" t="s">
        <v>13</v>
      </c>
      <c r="Q4" s="4" t="s">
        <v>14</v>
      </c>
      <c r="S4" s="4" t="s">
        <v>15</v>
      </c>
    </row>
    <row r="5" spans="1:19">
      <c r="A5" s="5"/>
      <c r="B5" s="6"/>
      <c r="C5" s="7" t="s">
        <v>16</v>
      </c>
      <c r="D5" s="8" t="s">
        <v>17</v>
      </c>
      <c r="E5" s="8" t="s">
        <v>18</v>
      </c>
      <c r="F5" s="8" t="s">
        <v>19</v>
      </c>
      <c r="G5" s="8" t="s">
        <v>20</v>
      </c>
      <c r="H5" s="8" t="s">
        <v>21</v>
      </c>
      <c r="I5" s="8" t="s">
        <v>22</v>
      </c>
      <c r="J5" s="8" t="s">
        <v>23</v>
      </c>
      <c r="K5" s="8" t="s">
        <v>24</v>
      </c>
      <c r="L5" s="8" t="s">
        <v>61</v>
      </c>
      <c r="M5" s="8" t="s">
        <v>62</v>
      </c>
      <c r="N5" s="8" t="s">
        <v>256</v>
      </c>
      <c r="O5" s="8" t="s">
        <v>292</v>
      </c>
      <c r="P5" s="8" t="s">
        <v>332</v>
      </c>
      <c r="Q5" s="8" t="s">
        <v>333</v>
      </c>
      <c r="R5" s="8" t="s">
        <v>343</v>
      </c>
      <c r="S5" s="114" t="s">
        <v>25</v>
      </c>
    </row>
    <row r="6" spans="1:19" ht="12.75" thickBot="1">
      <c r="A6" s="209"/>
      <c r="B6" s="12" t="s">
        <v>253</v>
      </c>
      <c r="C6" s="9"/>
      <c r="D6" s="10"/>
      <c r="E6" s="11"/>
      <c r="F6" s="11"/>
      <c r="G6" s="11"/>
      <c r="H6" s="11"/>
      <c r="I6" s="11"/>
      <c r="J6" s="11"/>
      <c r="K6" s="11"/>
      <c r="L6" s="11"/>
      <c r="M6" s="11"/>
      <c r="N6" s="11"/>
      <c r="O6" s="11"/>
      <c r="P6" s="11"/>
      <c r="Q6" s="12"/>
      <c r="R6" s="616"/>
      <c r="S6" s="617"/>
    </row>
    <row r="7" spans="1:19" ht="12.75" thickTop="1">
      <c r="A7" s="13"/>
      <c r="B7" s="14" t="s">
        <v>26</v>
      </c>
      <c r="C7" s="15"/>
      <c r="D7" s="16"/>
      <c r="E7" s="17"/>
      <c r="F7" s="17"/>
      <c r="G7" s="17"/>
      <c r="H7" s="17"/>
      <c r="I7" s="17"/>
      <c r="J7" s="17"/>
      <c r="K7" s="17"/>
      <c r="L7" s="17"/>
      <c r="M7" s="17"/>
      <c r="N7" s="17"/>
      <c r="O7" s="17"/>
      <c r="P7" s="17"/>
      <c r="Q7" s="18"/>
      <c r="R7" s="108"/>
      <c r="S7" s="107"/>
    </row>
    <row r="8" spans="1:19">
      <c r="A8" s="19"/>
      <c r="B8" s="20"/>
      <c r="C8" s="21" t="s">
        <v>27</v>
      </c>
      <c r="D8" s="22"/>
      <c r="E8" s="23"/>
      <c r="F8" s="23"/>
      <c r="G8" s="23"/>
      <c r="H8" s="23"/>
      <c r="I8" s="23"/>
      <c r="J8" s="23"/>
      <c r="K8" s="23"/>
      <c r="L8" s="23"/>
      <c r="M8" s="23"/>
      <c r="N8" s="23"/>
      <c r="O8" s="23"/>
      <c r="P8" s="23"/>
      <c r="Q8" s="24"/>
      <c r="R8" s="24"/>
      <c r="S8" s="106"/>
    </row>
    <row r="9" spans="1:19">
      <c r="A9" s="19"/>
      <c r="B9" s="20"/>
      <c r="C9" s="28" t="s">
        <v>378</v>
      </c>
      <c r="D9" s="25"/>
      <c r="E9" s="26"/>
      <c r="F9" s="26"/>
      <c r="G9" s="26"/>
      <c r="H9" s="26"/>
      <c r="I9" s="26"/>
      <c r="J9" s="26"/>
      <c r="K9" s="26"/>
      <c r="L9" s="26"/>
      <c r="M9" s="26"/>
      <c r="N9" s="26"/>
      <c r="O9" s="26"/>
      <c r="P9" s="26"/>
      <c r="Q9" s="27"/>
      <c r="R9" s="27"/>
      <c r="S9" s="618"/>
    </row>
    <row r="10" spans="1:19">
      <c r="A10" s="19"/>
      <c r="B10" s="20"/>
      <c r="C10" s="28" t="s">
        <v>28</v>
      </c>
      <c r="D10" s="25"/>
      <c r="E10" s="26"/>
      <c r="F10" s="26"/>
      <c r="G10" s="26"/>
      <c r="H10" s="26"/>
      <c r="I10" s="26"/>
      <c r="J10" s="26"/>
      <c r="K10" s="26"/>
      <c r="L10" s="26"/>
      <c r="M10" s="26"/>
      <c r="N10" s="26"/>
      <c r="O10" s="26"/>
      <c r="P10" s="26"/>
      <c r="Q10" s="27"/>
      <c r="R10" s="27"/>
      <c r="S10" s="618"/>
    </row>
    <row r="11" spans="1:19">
      <c r="A11" s="29"/>
      <c r="B11" s="20"/>
      <c r="C11" s="30" t="s">
        <v>29</v>
      </c>
      <c r="D11" s="31"/>
      <c r="E11" s="32"/>
      <c r="F11" s="32"/>
      <c r="G11" s="32"/>
      <c r="H11" s="32"/>
      <c r="I11" s="32"/>
      <c r="J11" s="32"/>
      <c r="K11" s="32"/>
      <c r="L11" s="32"/>
      <c r="M11" s="32"/>
      <c r="N11" s="32"/>
      <c r="O11" s="32"/>
      <c r="P11" s="32"/>
      <c r="Q11" s="33"/>
      <c r="R11" s="33"/>
      <c r="S11" s="619"/>
    </row>
    <row r="12" spans="1:19">
      <c r="A12" s="19"/>
      <c r="B12" s="34" t="s">
        <v>30</v>
      </c>
      <c r="C12" s="35"/>
      <c r="D12" s="36"/>
      <c r="E12" s="37"/>
      <c r="F12" s="37"/>
      <c r="G12" s="37"/>
      <c r="H12" s="37"/>
      <c r="I12" s="37"/>
      <c r="J12" s="37"/>
      <c r="K12" s="37"/>
      <c r="L12" s="37"/>
      <c r="M12" s="37"/>
      <c r="N12" s="37"/>
      <c r="O12" s="37"/>
      <c r="P12" s="37"/>
      <c r="Q12" s="38"/>
      <c r="R12" s="42"/>
      <c r="S12" s="620"/>
    </row>
    <row r="13" spans="1:19">
      <c r="A13" s="19"/>
      <c r="B13" s="20"/>
      <c r="C13" s="21" t="s">
        <v>31</v>
      </c>
      <c r="D13" s="22"/>
      <c r="E13" s="23"/>
      <c r="F13" s="23"/>
      <c r="G13" s="23"/>
      <c r="H13" s="23"/>
      <c r="I13" s="23"/>
      <c r="J13" s="23"/>
      <c r="K13" s="23"/>
      <c r="L13" s="23"/>
      <c r="M13" s="23"/>
      <c r="N13" s="23"/>
      <c r="O13" s="23"/>
      <c r="P13" s="23"/>
      <c r="Q13" s="24"/>
      <c r="R13" s="24"/>
      <c r="S13" s="106"/>
    </row>
    <row r="14" spans="1:19">
      <c r="A14" s="19"/>
      <c r="B14" s="20"/>
      <c r="C14" s="30" t="s">
        <v>32</v>
      </c>
      <c r="D14" s="31"/>
      <c r="E14" s="32"/>
      <c r="F14" s="32"/>
      <c r="G14" s="32"/>
      <c r="H14" s="32"/>
      <c r="I14" s="32"/>
      <c r="J14" s="32"/>
      <c r="K14" s="32"/>
      <c r="L14" s="32"/>
      <c r="M14" s="32"/>
      <c r="N14" s="32"/>
      <c r="O14" s="32"/>
      <c r="P14" s="32"/>
      <c r="Q14" s="33"/>
      <c r="R14" s="33"/>
      <c r="S14" s="619"/>
    </row>
    <row r="15" spans="1:19">
      <c r="A15" s="29"/>
      <c r="B15" s="20"/>
      <c r="C15" s="30" t="s">
        <v>33</v>
      </c>
      <c r="D15" s="31"/>
      <c r="E15" s="32"/>
      <c r="F15" s="32"/>
      <c r="G15" s="32"/>
      <c r="H15" s="32"/>
      <c r="I15" s="32"/>
      <c r="J15" s="32"/>
      <c r="K15" s="32"/>
      <c r="L15" s="32"/>
      <c r="M15" s="32"/>
      <c r="N15" s="32"/>
      <c r="O15" s="32"/>
      <c r="P15" s="32"/>
      <c r="Q15" s="33"/>
      <c r="R15" s="33"/>
      <c r="S15" s="619"/>
    </row>
    <row r="16" spans="1:19">
      <c r="A16" s="40"/>
      <c r="B16" s="37" t="s">
        <v>34</v>
      </c>
      <c r="C16" s="39"/>
      <c r="D16" s="36"/>
      <c r="E16" s="41"/>
      <c r="F16" s="41"/>
      <c r="G16" s="41"/>
      <c r="H16" s="41"/>
      <c r="I16" s="41"/>
      <c r="J16" s="41"/>
      <c r="K16" s="41"/>
      <c r="L16" s="41"/>
      <c r="M16" s="41"/>
      <c r="N16" s="41"/>
      <c r="O16" s="41"/>
      <c r="P16" s="41"/>
      <c r="Q16" s="42"/>
      <c r="R16" s="42"/>
      <c r="S16" s="620"/>
    </row>
    <row r="17" spans="1:19">
      <c r="A17" s="40"/>
      <c r="B17" s="38" t="s">
        <v>35</v>
      </c>
      <c r="C17" s="35"/>
      <c r="D17" s="36"/>
      <c r="E17" s="37"/>
      <c r="F17" s="37"/>
      <c r="G17" s="37"/>
      <c r="H17" s="37"/>
      <c r="I17" s="37"/>
      <c r="J17" s="37"/>
      <c r="K17" s="37"/>
      <c r="L17" s="37"/>
      <c r="M17" s="37"/>
      <c r="N17" s="37"/>
      <c r="O17" s="37"/>
      <c r="P17" s="37"/>
      <c r="Q17" s="38"/>
      <c r="R17" s="42"/>
      <c r="S17" s="620"/>
    </row>
    <row r="18" spans="1:19" ht="12.75" thickBot="1">
      <c r="A18" s="43"/>
      <c r="B18" s="44" t="s">
        <v>36</v>
      </c>
      <c r="C18" s="45"/>
      <c r="D18" s="46"/>
      <c r="E18" s="47"/>
      <c r="F18" s="47"/>
      <c r="G18" s="47"/>
      <c r="H18" s="47"/>
      <c r="I18" s="47"/>
      <c r="J18" s="47"/>
      <c r="K18" s="47"/>
      <c r="L18" s="47"/>
      <c r="M18" s="47"/>
      <c r="N18" s="47"/>
      <c r="O18" s="47"/>
      <c r="P18" s="47"/>
      <c r="Q18" s="48"/>
      <c r="R18" s="48"/>
      <c r="S18" s="621"/>
    </row>
    <row r="19" spans="1:19">
      <c r="A19" s="50"/>
      <c r="B19" s="51"/>
      <c r="C19" s="51"/>
      <c r="D19" s="51"/>
      <c r="E19" s="51"/>
      <c r="F19" s="51"/>
      <c r="G19" s="51"/>
      <c r="H19" s="51"/>
      <c r="I19" s="51"/>
      <c r="J19" s="51"/>
      <c r="K19" s="51"/>
      <c r="L19" s="51"/>
      <c r="M19" s="51"/>
      <c r="N19" s="51"/>
      <c r="O19" s="51"/>
      <c r="P19" s="51"/>
      <c r="Q19" s="51"/>
      <c r="R19" s="51"/>
      <c r="S19" s="51"/>
    </row>
    <row r="20" spans="1:19">
      <c r="A20" s="50"/>
      <c r="B20" s="51"/>
      <c r="C20" s="51"/>
      <c r="D20" s="51"/>
      <c r="E20" s="51"/>
      <c r="F20" s="51"/>
      <c r="G20" s="51"/>
      <c r="H20" s="51"/>
      <c r="I20" s="51"/>
      <c r="J20" s="51"/>
      <c r="K20" s="51"/>
      <c r="L20" s="51"/>
      <c r="M20" s="51"/>
      <c r="N20" s="51"/>
      <c r="O20" s="51"/>
      <c r="P20" s="51"/>
      <c r="Q20" s="51"/>
      <c r="R20" s="51"/>
      <c r="S20" s="51"/>
    </row>
    <row r="21" spans="1:19" ht="12.75" thickBot="1">
      <c r="A21" s="52" t="s">
        <v>37</v>
      </c>
      <c r="B21" s="51"/>
      <c r="C21" s="51"/>
      <c r="D21" s="4"/>
      <c r="E21" s="4" t="s">
        <v>2</v>
      </c>
      <c r="F21" s="4" t="s">
        <v>3</v>
      </c>
      <c r="G21" s="4" t="s">
        <v>4</v>
      </c>
      <c r="H21" s="4" t="s">
        <v>5</v>
      </c>
      <c r="I21" s="4" t="s">
        <v>6</v>
      </c>
      <c r="J21" s="4" t="s">
        <v>7</v>
      </c>
      <c r="K21" s="4" t="s">
        <v>8</v>
      </c>
      <c r="L21" s="4" t="s">
        <v>9</v>
      </c>
      <c r="M21" s="4" t="s">
        <v>10</v>
      </c>
      <c r="N21" s="4" t="s">
        <v>11</v>
      </c>
      <c r="O21" s="4" t="s">
        <v>12</v>
      </c>
      <c r="P21" s="4" t="s">
        <v>13</v>
      </c>
      <c r="Q21" s="4" t="s">
        <v>14</v>
      </c>
      <c r="S21" s="4" t="s">
        <v>15</v>
      </c>
    </row>
    <row r="22" spans="1:19">
      <c r="A22" s="53"/>
      <c r="B22" s="54"/>
      <c r="C22" s="55" t="s">
        <v>16</v>
      </c>
      <c r="D22" s="8" t="str">
        <f>D5</f>
        <v>平成31年度</v>
      </c>
      <c r="E22" s="8" t="str">
        <f t="shared" ref="E22:R22" si="0">E5</f>
        <v>平成32年度</v>
      </c>
      <c r="F22" s="8" t="str">
        <f t="shared" si="0"/>
        <v>平成33年度</v>
      </c>
      <c r="G22" s="8" t="str">
        <f t="shared" si="0"/>
        <v>平成34年度</v>
      </c>
      <c r="H22" s="8" t="str">
        <f t="shared" si="0"/>
        <v>平成35年度</v>
      </c>
      <c r="I22" s="8" t="str">
        <f t="shared" si="0"/>
        <v>平成36年度</v>
      </c>
      <c r="J22" s="8" t="str">
        <f t="shared" si="0"/>
        <v>平成37年度</v>
      </c>
      <c r="K22" s="8" t="str">
        <f t="shared" si="0"/>
        <v>平成38年度</v>
      </c>
      <c r="L22" s="8" t="str">
        <f t="shared" si="0"/>
        <v>平成39年度</v>
      </c>
      <c r="M22" s="8" t="str">
        <f t="shared" si="0"/>
        <v>平成40年度</v>
      </c>
      <c r="N22" s="8" t="str">
        <f t="shared" si="0"/>
        <v>平成41年度</v>
      </c>
      <c r="O22" s="8" t="str">
        <f t="shared" si="0"/>
        <v>平成42年度</v>
      </c>
      <c r="P22" s="8" t="str">
        <f t="shared" si="0"/>
        <v>平成43年度</v>
      </c>
      <c r="Q22" s="8" t="str">
        <f t="shared" si="0"/>
        <v>平成44年度</v>
      </c>
      <c r="R22" s="615" t="str">
        <f t="shared" si="0"/>
        <v>平成45年度</v>
      </c>
      <c r="S22" s="114" t="s">
        <v>25</v>
      </c>
    </row>
    <row r="23" spans="1:19" ht="12.75" thickBot="1">
      <c r="A23" s="56"/>
      <c r="B23" s="57" t="s">
        <v>38</v>
      </c>
      <c r="C23" s="58"/>
      <c r="D23" s="10"/>
      <c r="E23" s="11"/>
      <c r="F23" s="11"/>
      <c r="G23" s="11"/>
      <c r="H23" s="11"/>
      <c r="I23" s="11"/>
      <c r="J23" s="11"/>
      <c r="K23" s="11"/>
      <c r="L23" s="11"/>
      <c r="M23" s="11"/>
      <c r="N23" s="11"/>
      <c r="O23" s="11"/>
      <c r="P23" s="11"/>
      <c r="Q23" s="12"/>
      <c r="R23" s="616"/>
      <c r="S23" s="622"/>
    </row>
    <row r="24" spans="1:19" ht="12.75" thickTop="1">
      <c r="A24" s="59"/>
      <c r="B24" s="60" t="s">
        <v>39</v>
      </c>
      <c r="C24" s="61"/>
      <c r="D24" s="62"/>
      <c r="E24" s="62"/>
      <c r="F24" s="62"/>
      <c r="G24" s="62"/>
      <c r="H24" s="62"/>
      <c r="I24" s="62"/>
      <c r="J24" s="62"/>
      <c r="K24" s="62"/>
      <c r="L24" s="62"/>
      <c r="M24" s="62"/>
      <c r="N24" s="62"/>
      <c r="O24" s="62"/>
      <c r="P24" s="62"/>
      <c r="Q24" s="60"/>
      <c r="R24" s="63"/>
      <c r="S24" s="61"/>
    </row>
    <row r="25" spans="1:19">
      <c r="A25" s="59"/>
      <c r="B25" s="60"/>
      <c r="C25" s="64" t="s">
        <v>40</v>
      </c>
      <c r="D25" s="65"/>
      <c r="E25" s="66"/>
      <c r="F25" s="66"/>
      <c r="G25" s="66"/>
      <c r="H25" s="66"/>
      <c r="I25" s="66"/>
      <c r="J25" s="66"/>
      <c r="K25" s="66"/>
      <c r="L25" s="66"/>
      <c r="M25" s="66"/>
      <c r="N25" s="66"/>
      <c r="O25" s="66"/>
      <c r="P25" s="66"/>
      <c r="Q25" s="67"/>
      <c r="R25" s="64"/>
      <c r="S25" s="68"/>
    </row>
    <row r="26" spans="1:19">
      <c r="A26" s="59"/>
      <c r="B26" s="60"/>
      <c r="C26" s="69" t="s">
        <v>41</v>
      </c>
      <c r="D26" s="70"/>
      <c r="E26" s="71"/>
      <c r="F26" s="71"/>
      <c r="G26" s="71"/>
      <c r="H26" s="71"/>
      <c r="I26" s="71"/>
      <c r="J26" s="71"/>
      <c r="K26" s="71"/>
      <c r="L26" s="71"/>
      <c r="M26" s="71"/>
      <c r="N26" s="71"/>
      <c r="O26" s="71"/>
      <c r="P26" s="71"/>
      <c r="Q26" s="72"/>
      <c r="R26" s="69"/>
      <c r="S26" s="73"/>
    </row>
    <row r="27" spans="1:19">
      <c r="A27" s="74"/>
      <c r="B27" s="75"/>
      <c r="C27" s="76" t="s">
        <v>33</v>
      </c>
      <c r="D27" s="77"/>
      <c r="E27" s="78"/>
      <c r="F27" s="78"/>
      <c r="G27" s="78"/>
      <c r="H27" s="78"/>
      <c r="I27" s="78"/>
      <c r="J27" s="78"/>
      <c r="K27" s="78"/>
      <c r="L27" s="78"/>
      <c r="M27" s="78"/>
      <c r="N27" s="78"/>
      <c r="O27" s="78"/>
      <c r="P27" s="78"/>
      <c r="Q27" s="79"/>
      <c r="R27" s="76"/>
      <c r="S27" s="80"/>
    </row>
    <row r="28" spans="1:19">
      <c r="A28" s="59"/>
      <c r="B28" s="60" t="s">
        <v>42</v>
      </c>
      <c r="C28" s="61"/>
      <c r="D28" s="62"/>
      <c r="E28" s="62"/>
      <c r="F28" s="62"/>
      <c r="G28" s="62"/>
      <c r="H28" s="62"/>
      <c r="I28" s="62"/>
      <c r="J28" s="62"/>
      <c r="K28" s="62"/>
      <c r="L28" s="62"/>
      <c r="M28" s="62"/>
      <c r="N28" s="62"/>
      <c r="O28" s="62"/>
      <c r="P28" s="62"/>
      <c r="Q28" s="60"/>
      <c r="R28" s="63"/>
      <c r="S28" s="61"/>
    </row>
    <row r="29" spans="1:19">
      <c r="A29" s="59"/>
      <c r="B29" s="60"/>
      <c r="C29" s="64" t="s">
        <v>43</v>
      </c>
      <c r="D29" s="65"/>
      <c r="E29" s="66"/>
      <c r="F29" s="66"/>
      <c r="G29" s="66"/>
      <c r="H29" s="66"/>
      <c r="I29" s="66"/>
      <c r="J29" s="66"/>
      <c r="K29" s="66"/>
      <c r="L29" s="66"/>
      <c r="M29" s="66"/>
      <c r="N29" s="66"/>
      <c r="O29" s="66"/>
      <c r="P29" s="66"/>
      <c r="Q29" s="67"/>
      <c r="R29" s="64"/>
      <c r="S29" s="68"/>
    </row>
    <row r="30" spans="1:19">
      <c r="A30" s="59"/>
      <c r="B30" s="60"/>
      <c r="C30" s="69" t="s">
        <v>44</v>
      </c>
      <c r="D30" s="70"/>
      <c r="E30" s="71"/>
      <c r="F30" s="71"/>
      <c r="G30" s="71"/>
      <c r="H30" s="71"/>
      <c r="I30" s="71"/>
      <c r="J30" s="71"/>
      <c r="K30" s="71"/>
      <c r="L30" s="71"/>
      <c r="M30" s="71"/>
      <c r="N30" s="71"/>
      <c r="O30" s="71"/>
      <c r="P30" s="71"/>
      <c r="Q30" s="72"/>
      <c r="R30" s="69"/>
      <c r="S30" s="73"/>
    </row>
    <row r="31" spans="1:19">
      <c r="A31" s="59"/>
      <c r="B31" s="51"/>
      <c r="C31" s="76" t="s">
        <v>33</v>
      </c>
      <c r="D31" s="77"/>
      <c r="E31" s="78"/>
      <c r="F31" s="78"/>
      <c r="G31" s="78"/>
      <c r="H31" s="78"/>
      <c r="I31" s="78"/>
      <c r="J31" s="78"/>
      <c r="K31" s="78"/>
      <c r="L31" s="78"/>
      <c r="M31" s="78"/>
      <c r="N31" s="78"/>
      <c r="O31" s="78"/>
      <c r="P31" s="78"/>
      <c r="Q31" s="79"/>
      <c r="R31" s="76"/>
      <c r="S31" s="80"/>
    </row>
    <row r="32" spans="1:19">
      <c r="A32" s="81"/>
      <c r="B32" s="82" t="s">
        <v>58</v>
      </c>
      <c r="C32" s="83"/>
      <c r="D32" s="84"/>
      <c r="E32" s="84"/>
      <c r="F32" s="84"/>
      <c r="G32" s="84"/>
      <c r="H32" s="84"/>
      <c r="I32" s="84"/>
      <c r="J32" s="84"/>
      <c r="K32" s="84"/>
      <c r="L32" s="84"/>
      <c r="M32" s="84"/>
      <c r="N32" s="84"/>
      <c r="O32" s="84"/>
      <c r="P32" s="84"/>
      <c r="Q32" s="82"/>
      <c r="R32" s="85"/>
      <c r="S32" s="83"/>
    </row>
    <row r="33" spans="1:19">
      <c r="A33" s="74"/>
      <c r="B33" s="75" t="s">
        <v>45</v>
      </c>
      <c r="C33" s="80"/>
      <c r="D33" s="77"/>
      <c r="E33" s="77"/>
      <c r="F33" s="77"/>
      <c r="G33" s="77"/>
      <c r="H33" s="77"/>
      <c r="I33" s="77"/>
      <c r="J33" s="77"/>
      <c r="K33" s="77"/>
      <c r="L33" s="77"/>
      <c r="M33" s="77"/>
      <c r="N33" s="77"/>
      <c r="O33" s="77"/>
      <c r="P33" s="77"/>
      <c r="Q33" s="75"/>
      <c r="R33" s="76"/>
      <c r="S33" s="80"/>
    </row>
    <row r="34" spans="1:19">
      <c r="A34" s="81"/>
      <c r="B34" s="82" t="s">
        <v>59</v>
      </c>
      <c r="C34" s="83"/>
      <c r="D34" s="84"/>
      <c r="E34" s="84"/>
      <c r="F34" s="84"/>
      <c r="G34" s="84"/>
      <c r="H34" s="84"/>
      <c r="I34" s="84"/>
      <c r="J34" s="84"/>
      <c r="K34" s="84"/>
      <c r="L34" s="84"/>
      <c r="M34" s="84"/>
      <c r="N34" s="84"/>
      <c r="O34" s="84"/>
      <c r="P34" s="84"/>
      <c r="Q34" s="82"/>
      <c r="R34" s="85"/>
      <c r="S34" s="83"/>
    </row>
    <row r="35" spans="1:19" ht="12.75" thickBot="1">
      <c r="A35" s="86"/>
      <c r="B35" s="87" t="s">
        <v>46</v>
      </c>
      <c r="C35" s="88"/>
      <c r="D35" s="89"/>
      <c r="E35" s="89"/>
      <c r="F35" s="89"/>
      <c r="G35" s="89"/>
      <c r="H35" s="89"/>
      <c r="I35" s="89"/>
      <c r="J35" s="89"/>
      <c r="K35" s="89"/>
      <c r="L35" s="89"/>
      <c r="M35" s="89"/>
      <c r="N35" s="89"/>
      <c r="O35" s="89"/>
      <c r="P35" s="89"/>
      <c r="Q35" s="87"/>
      <c r="R35" s="90"/>
      <c r="S35" s="88"/>
    </row>
    <row r="36" spans="1:19">
      <c r="A36" s="60"/>
      <c r="B36" s="60"/>
      <c r="C36" s="60"/>
      <c r="D36" s="60"/>
      <c r="E36" s="60"/>
      <c r="F36" s="60"/>
      <c r="G36" s="60"/>
      <c r="H36" s="60"/>
      <c r="I36" s="60"/>
      <c r="J36" s="60"/>
      <c r="K36" s="60"/>
      <c r="L36" s="60"/>
      <c r="M36" s="60"/>
      <c r="N36" s="60"/>
      <c r="O36" s="60"/>
      <c r="P36" s="60"/>
      <c r="Q36" s="60"/>
      <c r="R36" s="60"/>
      <c r="S36" s="60"/>
    </row>
    <row r="37" spans="1:19">
      <c r="A37" s="60" t="s">
        <v>47</v>
      </c>
      <c r="B37" s="60"/>
      <c r="C37" s="60"/>
      <c r="D37" s="60"/>
      <c r="E37" s="60"/>
      <c r="F37" s="60"/>
      <c r="G37" s="60"/>
      <c r="H37" s="60"/>
      <c r="I37" s="60"/>
      <c r="J37" s="60"/>
      <c r="K37" s="60"/>
      <c r="L37" s="60"/>
      <c r="M37" s="60"/>
      <c r="N37" s="60"/>
      <c r="O37" s="60"/>
      <c r="P37" s="60"/>
      <c r="Q37" s="60"/>
      <c r="R37" s="60"/>
      <c r="S37" s="60"/>
    </row>
    <row r="38" spans="1:19">
      <c r="A38" s="60"/>
      <c r="B38" s="60"/>
      <c r="C38" s="91" t="s">
        <v>60</v>
      </c>
      <c r="D38" s="91"/>
      <c r="E38" s="60"/>
      <c r="F38" s="60"/>
      <c r="G38" s="60"/>
      <c r="H38" s="60"/>
      <c r="I38" s="60"/>
      <c r="J38" s="60"/>
      <c r="K38" s="60"/>
      <c r="L38" s="60"/>
      <c r="M38" s="60"/>
      <c r="N38" s="60"/>
      <c r="O38" s="60"/>
      <c r="P38" s="60"/>
      <c r="Q38" s="60"/>
      <c r="R38" s="60"/>
      <c r="S38" s="60"/>
    </row>
    <row r="39" spans="1:19">
      <c r="A39" s="60"/>
      <c r="B39" s="60"/>
      <c r="C39" s="60"/>
      <c r="D39" s="60"/>
      <c r="E39" s="60"/>
      <c r="F39" s="60"/>
      <c r="G39" s="60"/>
      <c r="H39" s="60"/>
      <c r="I39" s="60"/>
      <c r="J39" s="60"/>
      <c r="K39" s="60"/>
      <c r="L39" s="60"/>
      <c r="M39" s="60"/>
      <c r="N39" s="60"/>
      <c r="O39" s="60"/>
      <c r="P39" s="60"/>
      <c r="Q39" s="60"/>
      <c r="R39" s="60"/>
      <c r="S39" s="60"/>
    </row>
    <row r="40" spans="1:19">
      <c r="A40" s="50"/>
      <c r="B40" s="51" t="s">
        <v>224</v>
      </c>
      <c r="C40" s="51"/>
      <c r="D40" s="51"/>
      <c r="F40" s="51"/>
      <c r="H40" s="51"/>
      <c r="J40" s="51"/>
      <c r="L40" s="51"/>
      <c r="N40" s="51"/>
      <c r="P40" s="51"/>
      <c r="Q40" s="51"/>
    </row>
    <row r="41" spans="1:19">
      <c r="A41" s="50"/>
      <c r="B41" s="1" t="s">
        <v>225</v>
      </c>
      <c r="C41" s="51"/>
    </row>
    <row r="42" spans="1:19">
      <c r="A42" s="50"/>
      <c r="B42" s="1" t="s">
        <v>226</v>
      </c>
      <c r="C42" s="51"/>
    </row>
    <row r="43" spans="1:19">
      <c r="A43" s="50"/>
      <c r="B43" s="51" t="s">
        <v>222</v>
      </c>
      <c r="C43" s="51"/>
    </row>
    <row r="44" spans="1:19">
      <c r="A44" s="50"/>
      <c r="B44" s="51"/>
      <c r="C44" s="51"/>
    </row>
    <row r="45" spans="1:19">
      <c r="A45" s="50"/>
      <c r="B45" s="51"/>
      <c r="C45" s="51"/>
    </row>
    <row r="46" spans="1:19">
      <c r="A46" s="50"/>
      <c r="B46" s="51"/>
      <c r="C46" s="51"/>
    </row>
    <row r="47" spans="1:19">
      <c r="A47" s="50"/>
      <c r="B47" s="51"/>
      <c r="C47" s="51"/>
    </row>
    <row r="48" spans="1:19">
      <c r="A48" s="50"/>
      <c r="B48" s="51"/>
      <c r="C48" s="51"/>
    </row>
    <row r="49" spans="1:3">
      <c r="A49" s="50"/>
      <c r="B49" s="51"/>
      <c r="C49" s="51"/>
    </row>
    <row r="50" spans="1:3">
      <c r="A50" s="50"/>
      <c r="B50" s="51"/>
      <c r="C50" s="51"/>
    </row>
    <row r="51" spans="1:3">
      <c r="A51" s="50"/>
      <c r="B51" s="51"/>
      <c r="C51" s="51"/>
    </row>
    <row r="52" spans="1:3">
      <c r="A52" s="50"/>
      <c r="B52" s="51"/>
      <c r="C52" s="51"/>
    </row>
    <row r="53" spans="1:3">
      <c r="A53" s="50"/>
      <c r="B53" s="51"/>
      <c r="C53" s="51"/>
    </row>
    <row r="54" spans="1:3">
      <c r="A54" s="51"/>
      <c r="B54" s="51"/>
      <c r="C54" s="51"/>
    </row>
    <row r="55" spans="1:3">
      <c r="A55" s="51"/>
      <c r="B55" s="51"/>
      <c r="C55" s="51"/>
    </row>
    <row r="56" spans="1:3">
      <c r="A56" s="51"/>
      <c r="B56" s="51"/>
      <c r="C56" s="51"/>
    </row>
    <row r="57" spans="1:3">
      <c r="A57" s="51"/>
      <c r="B57" s="51"/>
      <c r="C57" s="51"/>
    </row>
    <row r="58" spans="1:3">
      <c r="A58" s="51"/>
      <c r="B58" s="51"/>
      <c r="C58" s="51"/>
    </row>
  </sheetData>
  <phoneticPr fontId="1"/>
  <pageMargins left="0.78740157480314965" right="0.78740157480314965" top="0.78740157480314965" bottom="0.78740157480314965" header="0.51181102362204722" footer="0.51181102362204722"/>
  <pageSetup paperSize="9" scale="68"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Q33"/>
  <sheetViews>
    <sheetView zoomScale="77" zoomScaleNormal="77" workbookViewId="0">
      <selection activeCell="B2" sqref="B2"/>
    </sheetView>
  </sheetViews>
  <sheetFormatPr defaultRowHeight="15" customHeight="1"/>
  <cols>
    <col min="1" max="1" width="2.125" style="94" customWidth="1"/>
    <col min="2" max="2" width="2.625" style="1" customWidth="1"/>
    <col min="3" max="3" width="28" style="1" customWidth="1"/>
    <col min="4" max="16" width="12.625" style="94" customWidth="1"/>
    <col min="17" max="18" width="10.625" style="94" customWidth="1"/>
    <col min="19" max="256" width="9" style="94"/>
    <col min="257" max="257" width="2.125" style="94" customWidth="1"/>
    <col min="258" max="258" width="2.625" style="94" customWidth="1"/>
    <col min="259" max="259" width="28" style="94" customWidth="1"/>
    <col min="260" max="272" width="12.625" style="94" customWidth="1"/>
    <col min="273" max="274" width="10.625" style="94" customWidth="1"/>
    <col min="275" max="512" width="9" style="94"/>
    <col min="513" max="513" width="2.125" style="94" customWidth="1"/>
    <col min="514" max="514" width="2.625" style="94" customWidth="1"/>
    <col min="515" max="515" width="28" style="94" customWidth="1"/>
    <col min="516" max="528" width="12.625" style="94" customWidth="1"/>
    <col min="529" max="530" width="10.625" style="94" customWidth="1"/>
    <col min="531" max="768" width="9" style="94"/>
    <col min="769" max="769" width="2.125" style="94" customWidth="1"/>
    <col min="770" max="770" width="2.625" style="94" customWidth="1"/>
    <col min="771" max="771" width="28" style="94" customWidth="1"/>
    <col min="772" max="784" width="12.625" style="94" customWidth="1"/>
    <col min="785" max="786" width="10.625" style="94" customWidth="1"/>
    <col min="787" max="1024" width="9" style="94"/>
    <col min="1025" max="1025" width="2.125" style="94" customWidth="1"/>
    <col min="1026" max="1026" width="2.625" style="94" customWidth="1"/>
    <col min="1027" max="1027" width="28" style="94" customWidth="1"/>
    <col min="1028" max="1040" width="12.625" style="94" customWidth="1"/>
    <col min="1041" max="1042" width="10.625" style="94" customWidth="1"/>
    <col min="1043" max="1280" width="9" style="94"/>
    <col min="1281" max="1281" width="2.125" style="94" customWidth="1"/>
    <col min="1282" max="1282" width="2.625" style="94" customWidth="1"/>
    <col min="1283" max="1283" width="28" style="94" customWidth="1"/>
    <col min="1284" max="1296" width="12.625" style="94" customWidth="1"/>
    <col min="1297" max="1298" width="10.625" style="94" customWidth="1"/>
    <col min="1299" max="1536" width="9" style="94"/>
    <col min="1537" max="1537" width="2.125" style="94" customWidth="1"/>
    <col min="1538" max="1538" width="2.625" style="94" customWidth="1"/>
    <col min="1539" max="1539" width="28" style="94" customWidth="1"/>
    <col min="1540" max="1552" width="12.625" style="94" customWidth="1"/>
    <col min="1553" max="1554" width="10.625" style="94" customWidth="1"/>
    <col min="1555" max="1792" width="9" style="94"/>
    <col min="1793" max="1793" width="2.125" style="94" customWidth="1"/>
    <col min="1794" max="1794" width="2.625" style="94" customWidth="1"/>
    <col min="1795" max="1795" width="28" style="94" customWidth="1"/>
    <col min="1796" max="1808" width="12.625" style="94" customWidth="1"/>
    <col min="1809" max="1810" width="10.625" style="94" customWidth="1"/>
    <col min="1811" max="2048" width="9" style="94"/>
    <col min="2049" max="2049" width="2.125" style="94" customWidth="1"/>
    <col min="2050" max="2050" width="2.625" style="94" customWidth="1"/>
    <col min="2051" max="2051" width="28" style="94" customWidth="1"/>
    <col min="2052" max="2064" width="12.625" style="94" customWidth="1"/>
    <col min="2065" max="2066" width="10.625" style="94" customWidth="1"/>
    <col min="2067" max="2304" width="9" style="94"/>
    <col min="2305" max="2305" width="2.125" style="94" customWidth="1"/>
    <col min="2306" max="2306" width="2.625" style="94" customWidth="1"/>
    <col min="2307" max="2307" width="28" style="94" customWidth="1"/>
    <col min="2308" max="2320" width="12.625" style="94" customWidth="1"/>
    <col min="2321" max="2322" width="10.625" style="94" customWidth="1"/>
    <col min="2323" max="2560" width="9" style="94"/>
    <col min="2561" max="2561" width="2.125" style="94" customWidth="1"/>
    <col min="2562" max="2562" width="2.625" style="94" customWidth="1"/>
    <col min="2563" max="2563" width="28" style="94" customWidth="1"/>
    <col min="2564" max="2576" width="12.625" style="94" customWidth="1"/>
    <col min="2577" max="2578" width="10.625" style="94" customWidth="1"/>
    <col min="2579" max="2816" width="9" style="94"/>
    <col min="2817" max="2817" width="2.125" style="94" customWidth="1"/>
    <col min="2818" max="2818" width="2.625" style="94" customWidth="1"/>
    <col min="2819" max="2819" width="28" style="94" customWidth="1"/>
    <col min="2820" max="2832" width="12.625" style="94" customWidth="1"/>
    <col min="2833" max="2834" width="10.625" style="94" customWidth="1"/>
    <col min="2835" max="3072" width="9" style="94"/>
    <col min="3073" max="3073" width="2.125" style="94" customWidth="1"/>
    <col min="3074" max="3074" width="2.625" style="94" customWidth="1"/>
    <col min="3075" max="3075" width="28" style="94" customWidth="1"/>
    <col min="3076" max="3088" width="12.625" style="94" customWidth="1"/>
    <col min="3089" max="3090" width="10.625" style="94" customWidth="1"/>
    <col min="3091" max="3328" width="9" style="94"/>
    <col min="3329" max="3329" width="2.125" style="94" customWidth="1"/>
    <col min="3330" max="3330" width="2.625" style="94" customWidth="1"/>
    <col min="3331" max="3331" width="28" style="94" customWidth="1"/>
    <col min="3332" max="3344" width="12.625" style="94" customWidth="1"/>
    <col min="3345" max="3346" width="10.625" style="94" customWidth="1"/>
    <col min="3347" max="3584" width="9" style="94"/>
    <col min="3585" max="3585" width="2.125" style="94" customWidth="1"/>
    <col min="3586" max="3586" width="2.625" style="94" customWidth="1"/>
    <col min="3587" max="3587" width="28" style="94" customWidth="1"/>
    <col min="3588" max="3600" width="12.625" style="94" customWidth="1"/>
    <col min="3601" max="3602" width="10.625" style="94" customWidth="1"/>
    <col min="3603" max="3840" width="9" style="94"/>
    <col min="3841" max="3841" width="2.125" style="94" customWidth="1"/>
    <col min="3842" max="3842" width="2.625" style="94" customWidth="1"/>
    <col min="3843" max="3843" width="28" style="94" customWidth="1"/>
    <col min="3844" max="3856" width="12.625" style="94" customWidth="1"/>
    <col min="3857" max="3858" width="10.625" style="94" customWidth="1"/>
    <col min="3859" max="4096" width="9" style="94"/>
    <col min="4097" max="4097" width="2.125" style="94" customWidth="1"/>
    <col min="4098" max="4098" width="2.625" style="94" customWidth="1"/>
    <col min="4099" max="4099" width="28" style="94" customWidth="1"/>
    <col min="4100" max="4112" width="12.625" style="94" customWidth="1"/>
    <col min="4113" max="4114" width="10.625" style="94" customWidth="1"/>
    <col min="4115" max="4352" width="9" style="94"/>
    <col min="4353" max="4353" width="2.125" style="94" customWidth="1"/>
    <col min="4354" max="4354" width="2.625" style="94" customWidth="1"/>
    <col min="4355" max="4355" width="28" style="94" customWidth="1"/>
    <col min="4356" max="4368" width="12.625" style="94" customWidth="1"/>
    <col min="4369" max="4370" width="10.625" style="94" customWidth="1"/>
    <col min="4371" max="4608" width="9" style="94"/>
    <col min="4609" max="4609" width="2.125" style="94" customWidth="1"/>
    <col min="4610" max="4610" width="2.625" style="94" customWidth="1"/>
    <col min="4611" max="4611" width="28" style="94" customWidth="1"/>
    <col min="4612" max="4624" width="12.625" style="94" customWidth="1"/>
    <col min="4625" max="4626" width="10.625" style="94" customWidth="1"/>
    <col min="4627" max="4864" width="9" style="94"/>
    <col min="4865" max="4865" width="2.125" style="94" customWidth="1"/>
    <col min="4866" max="4866" width="2.625" style="94" customWidth="1"/>
    <col min="4867" max="4867" width="28" style="94" customWidth="1"/>
    <col min="4868" max="4880" width="12.625" style="94" customWidth="1"/>
    <col min="4881" max="4882" width="10.625" style="94" customWidth="1"/>
    <col min="4883" max="5120" width="9" style="94"/>
    <col min="5121" max="5121" width="2.125" style="94" customWidth="1"/>
    <col min="5122" max="5122" width="2.625" style="94" customWidth="1"/>
    <col min="5123" max="5123" width="28" style="94" customWidth="1"/>
    <col min="5124" max="5136" width="12.625" style="94" customWidth="1"/>
    <col min="5137" max="5138" width="10.625" style="94" customWidth="1"/>
    <col min="5139" max="5376" width="9" style="94"/>
    <col min="5377" max="5377" width="2.125" style="94" customWidth="1"/>
    <col min="5378" max="5378" width="2.625" style="94" customWidth="1"/>
    <col min="5379" max="5379" width="28" style="94" customWidth="1"/>
    <col min="5380" max="5392" width="12.625" style="94" customWidth="1"/>
    <col min="5393" max="5394" width="10.625" style="94" customWidth="1"/>
    <col min="5395" max="5632" width="9" style="94"/>
    <col min="5633" max="5633" width="2.125" style="94" customWidth="1"/>
    <col min="5634" max="5634" width="2.625" style="94" customWidth="1"/>
    <col min="5635" max="5635" width="28" style="94" customWidth="1"/>
    <col min="5636" max="5648" width="12.625" style="94" customWidth="1"/>
    <col min="5649" max="5650" width="10.625" style="94" customWidth="1"/>
    <col min="5651" max="5888" width="9" style="94"/>
    <col min="5889" max="5889" width="2.125" style="94" customWidth="1"/>
    <col min="5890" max="5890" width="2.625" style="94" customWidth="1"/>
    <col min="5891" max="5891" width="28" style="94" customWidth="1"/>
    <col min="5892" max="5904" width="12.625" style="94" customWidth="1"/>
    <col min="5905" max="5906" width="10.625" style="94" customWidth="1"/>
    <col min="5907" max="6144" width="9" style="94"/>
    <col min="6145" max="6145" width="2.125" style="94" customWidth="1"/>
    <col min="6146" max="6146" width="2.625" style="94" customWidth="1"/>
    <col min="6147" max="6147" width="28" style="94" customWidth="1"/>
    <col min="6148" max="6160" width="12.625" style="94" customWidth="1"/>
    <col min="6161" max="6162" width="10.625" style="94" customWidth="1"/>
    <col min="6163" max="6400" width="9" style="94"/>
    <col min="6401" max="6401" width="2.125" style="94" customWidth="1"/>
    <col min="6402" max="6402" width="2.625" style="94" customWidth="1"/>
    <col min="6403" max="6403" width="28" style="94" customWidth="1"/>
    <col min="6404" max="6416" width="12.625" style="94" customWidth="1"/>
    <col min="6417" max="6418" width="10.625" style="94" customWidth="1"/>
    <col min="6419" max="6656" width="9" style="94"/>
    <col min="6657" max="6657" width="2.125" style="94" customWidth="1"/>
    <col min="6658" max="6658" width="2.625" style="94" customWidth="1"/>
    <col min="6659" max="6659" width="28" style="94" customWidth="1"/>
    <col min="6660" max="6672" width="12.625" style="94" customWidth="1"/>
    <col min="6673" max="6674" width="10.625" style="94" customWidth="1"/>
    <col min="6675" max="6912" width="9" style="94"/>
    <col min="6913" max="6913" width="2.125" style="94" customWidth="1"/>
    <col min="6914" max="6914" width="2.625" style="94" customWidth="1"/>
    <col min="6915" max="6915" width="28" style="94" customWidth="1"/>
    <col min="6916" max="6928" width="12.625" style="94" customWidth="1"/>
    <col min="6929" max="6930" width="10.625" style="94" customWidth="1"/>
    <col min="6931" max="7168" width="9" style="94"/>
    <col min="7169" max="7169" width="2.125" style="94" customWidth="1"/>
    <col min="7170" max="7170" width="2.625" style="94" customWidth="1"/>
    <col min="7171" max="7171" width="28" style="94" customWidth="1"/>
    <col min="7172" max="7184" width="12.625" style="94" customWidth="1"/>
    <col min="7185" max="7186" width="10.625" style="94" customWidth="1"/>
    <col min="7187" max="7424" width="9" style="94"/>
    <col min="7425" max="7425" width="2.125" style="94" customWidth="1"/>
    <col min="7426" max="7426" width="2.625" style="94" customWidth="1"/>
    <col min="7427" max="7427" width="28" style="94" customWidth="1"/>
    <col min="7428" max="7440" width="12.625" style="94" customWidth="1"/>
    <col min="7441" max="7442" width="10.625" style="94" customWidth="1"/>
    <col min="7443" max="7680" width="9" style="94"/>
    <col min="7681" max="7681" width="2.125" style="94" customWidth="1"/>
    <col min="7682" max="7682" width="2.625" style="94" customWidth="1"/>
    <col min="7683" max="7683" width="28" style="94" customWidth="1"/>
    <col min="7684" max="7696" width="12.625" style="94" customWidth="1"/>
    <col min="7697" max="7698" width="10.625" style="94" customWidth="1"/>
    <col min="7699" max="7936" width="9" style="94"/>
    <col min="7937" max="7937" width="2.125" style="94" customWidth="1"/>
    <col min="7938" max="7938" width="2.625" style="94" customWidth="1"/>
    <col min="7939" max="7939" width="28" style="94" customWidth="1"/>
    <col min="7940" max="7952" width="12.625" style="94" customWidth="1"/>
    <col min="7953" max="7954" width="10.625" style="94" customWidth="1"/>
    <col min="7955" max="8192" width="9" style="94"/>
    <col min="8193" max="8193" width="2.125" style="94" customWidth="1"/>
    <col min="8194" max="8194" width="2.625" style="94" customWidth="1"/>
    <col min="8195" max="8195" width="28" style="94" customWidth="1"/>
    <col min="8196" max="8208" width="12.625" style="94" customWidth="1"/>
    <col min="8209" max="8210" width="10.625" style="94" customWidth="1"/>
    <col min="8211" max="8448" width="9" style="94"/>
    <col min="8449" max="8449" width="2.125" style="94" customWidth="1"/>
    <col min="8450" max="8450" width="2.625" style="94" customWidth="1"/>
    <col min="8451" max="8451" width="28" style="94" customWidth="1"/>
    <col min="8452" max="8464" width="12.625" style="94" customWidth="1"/>
    <col min="8465" max="8466" width="10.625" style="94" customWidth="1"/>
    <col min="8467" max="8704" width="9" style="94"/>
    <col min="8705" max="8705" width="2.125" style="94" customWidth="1"/>
    <col min="8706" max="8706" width="2.625" style="94" customWidth="1"/>
    <col min="8707" max="8707" width="28" style="94" customWidth="1"/>
    <col min="8708" max="8720" width="12.625" style="94" customWidth="1"/>
    <col min="8721" max="8722" width="10.625" style="94" customWidth="1"/>
    <col min="8723" max="8960" width="9" style="94"/>
    <col min="8961" max="8961" width="2.125" style="94" customWidth="1"/>
    <col min="8962" max="8962" width="2.625" style="94" customWidth="1"/>
    <col min="8963" max="8963" width="28" style="94" customWidth="1"/>
    <col min="8964" max="8976" width="12.625" style="94" customWidth="1"/>
    <col min="8977" max="8978" width="10.625" style="94" customWidth="1"/>
    <col min="8979" max="9216" width="9" style="94"/>
    <col min="9217" max="9217" width="2.125" style="94" customWidth="1"/>
    <col min="9218" max="9218" width="2.625" style="94" customWidth="1"/>
    <col min="9219" max="9219" width="28" style="94" customWidth="1"/>
    <col min="9220" max="9232" width="12.625" style="94" customWidth="1"/>
    <col min="9233" max="9234" width="10.625" style="94" customWidth="1"/>
    <col min="9235" max="9472" width="9" style="94"/>
    <col min="9473" max="9473" width="2.125" style="94" customWidth="1"/>
    <col min="9474" max="9474" width="2.625" style="94" customWidth="1"/>
    <col min="9475" max="9475" width="28" style="94" customWidth="1"/>
    <col min="9476" max="9488" width="12.625" style="94" customWidth="1"/>
    <col min="9489" max="9490" width="10.625" style="94" customWidth="1"/>
    <col min="9491" max="9728" width="9" style="94"/>
    <col min="9729" max="9729" width="2.125" style="94" customWidth="1"/>
    <col min="9730" max="9730" width="2.625" style="94" customWidth="1"/>
    <col min="9731" max="9731" width="28" style="94" customWidth="1"/>
    <col min="9732" max="9744" width="12.625" style="94" customWidth="1"/>
    <col min="9745" max="9746" width="10.625" style="94" customWidth="1"/>
    <col min="9747" max="9984" width="9" style="94"/>
    <col min="9985" max="9985" width="2.125" style="94" customWidth="1"/>
    <col min="9986" max="9986" width="2.625" style="94" customWidth="1"/>
    <col min="9987" max="9987" width="28" style="94" customWidth="1"/>
    <col min="9988" max="10000" width="12.625" style="94" customWidth="1"/>
    <col min="10001" max="10002" width="10.625" style="94" customWidth="1"/>
    <col min="10003" max="10240" width="9" style="94"/>
    <col min="10241" max="10241" width="2.125" style="94" customWidth="1"/>
    <col min="10242" max="10242" width="2.625" style="94" customWidth="1"/>
    <col min="10243" max="10243" width="28" style="94" customWidth="1"/>
    <col min="10244" max="10256" width="12.625" style="94" customWidth="1"/>
    <col min="10257" max="10258" width="10.625" style="94" customWidth="1"/>
    <col min="10259" max="10496" width="9" style="94"/>
    <col min="10497" max="10497" width="2.125" style="94" customWidth="1"/>
    <col min="10498" max="10498" width="2.625" style="94" customWidth="1"/>
    <col min="10499" max="10499" width="28" style="94" customWidth="1"/>
    <col min="10500" max="10512" width="12.625" style="94" customWidth="1"/>
    <col min="10513" max="10514" width="10.625" style="94" customWidth="1"/>
    <col min="10515" max="10752" width="9" style="94"/>
    <col min="10753" max="10753" width="2.125" style="94" customWidth="1"/>
    <col min="10754" max="10754" width="2.625" style="94" customWidth="1"/>
    <col min="10755" max="10755" width="28" style="94" customWidth="1"/>
    <col min="10756" max="10768" width="12.625" style="94" customWidth="1"/>
    <col min="10769" max="10770" width="10.625" style="94" customWidth="1"/>
    <col min="10771" max="11008" width="9" style="94"/>
    <col min="11009" max="11009" width="2.125" style="94" customWidth="1"/>
    <col min="11010" max="11010" width="2.625" style="94" customWidth="1"/>
    <col min="11011" max="11011" width="28" style="94" customWidth="1"/>
    <col min="11012" max="11024" width="12.625" style="94" customWidth="1"/>
    <col min="11025" max="11026" width="10.625" style="94" customWidth="1"/>
    <col min="11027" max="11264" width="9" style="94"/>
    <col min="11265" max="11265" width="2.125" style="94" customWidth="1"/>
    <col min="11266" max="11266" width="2.625" style="94" customWidth="1"/>
    <col min="11267" max="11267" width="28" style="94" customWidth="1"/>
    <col min="11268" max="11280" width="12.625" style="94" customWidth="1"/>
    <col min="11281" max="11282" width="10.625" style="94" customWidth="1"/>
    <col min="11283" max="11520" width="9" style="94"/>
    <col min="11521" max="11521" width="2.125" style="94" customWidth="1"/>
    <col min="11522" max="11522" width="2.625" style="94" customWidth="1"/>
    <col min="11523" max="11523" width="28" style="94" customWidth="1"/>
    <col min="11524" max="11536" width="12.625" style="94" customWidth="1"/>
    <col min="11537" max="11538" width="10.625" style="94" customWidth="1"/>
    <col min="11539" max="11776" width="9" style="94"/>
    <col min="11777" max="11777" width="2.125" style="94" customWidth="1"/>
    <col min="11778" max="11778" width="2.625" style="94" customWidth="1"/>
    <col min="11779" max="11779" width="28" style="94" customWidth="1"/>
    <col min="11780" max="11792" width="12.625" style="94" customWidth="1"/>
    <col min="11793" max="11794" width="10.625" style="94" customWidth="1"/>
    <col min="11795" max="12032" width="9" style="94"/>
    <col min="12033" max="12033" width="2.125" style="94" customWidth="1"/>
    <col min="12034" max="12034" width="2.625" style="94" customWidth="1"/>
    <col min="12035" max="12035" width="28" style="94" customWidth="1"/>
    <col min="12036" max="12048" width="12.625" style="94" customWidth="1"/>
    <col min="12049" max="12050" width="10.625" style="94" customWidth="1"/>
    <col min="12051" max="12288" width="9" style="94"/>
    <col min="12289" max="12289" width="2.125" style="94" customWidth="1"/>
    <col min="12290" max="12290" width="2.625" style="94" customWidth="1"/>
    <col min="12291" max="12291" width="28" style="94" customWidth="1"/>
    <col min="12292" max="12304" width="12.625" style="94" customWidth="1"/>
    <col min="12305" max="12306" width="10.625" style="94" customWidth="1"/>
    <col min="12307" max="12544" width="9" style="94"/>
    <col min="12545" max="12545" width="2.125" style="94" customWidth="1"/>
    <col min="12546" max="12546" width="2.625" style="94" customWidth="1"/>
    <col min="12547" max="12547" width="28" style="94" customWidth="1"/>
    <col min="12548" max="12560" width="12.625" style="94" customWidth="1"/>
    <col min="12561" max="12562" width="10.625" style="94" customWidth="1"/>
    <col min="12563" max="12800" width="9" style="94"/>
    <col min="12801" max="12801" width="2.125" style="94" customWidth="1"/>
    <col min="12802" max="12802" width="2.625" style="94" customWidth="1"/>
    <col min="12803" max="12803" width="28" style="94" customWidth="1"/>
    <col min="12804" max="12816" width="12.625" style="94" customWidth="1"/>
    <col min="12817" max="12818" width="10.625" style="94" customWidth="1"/>
    <col min="12819" max="13056" width="9" style="94"/>
    <col min="13057" max="13057" width="2.125" style="94" customWidth="1"/>
    <col min="13058" max="13058" width="2.625" style="94" customWidth="1"/>
    <col min="13059" max="13059" width="28" style="94" customWidth="1"/>
    <col min="13060" max="13072" width="12.625" style="94" customWidth="1"/>
    <col min="13073" max="13074" width="10.625" style="94" customWidth="1"/>
    <col min="13075" max="13312" width="9" style="94"/>
    <col min="13313" max="13313" width="2.125" style="94" customWidth="1"/>
    <col min="13314" max="13314" width="2.625" style="94" customWidth="1"/>
    <col min="13315" max="13315" width="28" style="94" customWidth="1"/>
    <col min="13316" max="13328" width="12.625" style="94" customWidth="1"/>
    <col min="13329" max="13330" width="10.625" style="94" customWidth="1"/>
    <col min="13331" max="13568" width="9" style="94"/>
    <col min="13569" max="13569" width="2.125" style="94" customWidth="1"/>
    <col min="13570" max="13570" width="2.625" style="94" customWidth="1"/>
    <col min="13571" max="13571" width="28" style="94" customWidth="1"/>
    <col min="13572" max="13584" width="12.625" style="94" customWidth="1"/>
    <col min="13585" max="13586" width="10.625" style="94" customWidth="1"/>
    <col min="13587" max="13824" width="9" style="94"/>
    <col min="13825" max="13825" width="2.125" style="94" customWidth="1"/>
    <col min="13826" max="13826" width="2.625" style="94" customWidth="1"/>
    <col min="13827" max="13827" width="28" style="94" customWidth="1"/>
    <col min="13828" max="13840" width="12.625" style="94" customWidth="1"/>
    <col min="13841" max="13842" width="10.625" style="94" customWidth="1"/>
    <col min="13843" max="14080" width="9" style="94"/>
    <col min="14081" max="14081" width="2.125" style="94" customWidth="1"/>
    <col min="14082" max="14082" width="2.625" style="94" customWidth="1"/>
    <col min="14083" max="14083" width="28" style="94" customWidth="1"/>
    <col min="14084" max="14096" width="12.625" style="94" customWidth="1"/>
    <col min="14097" max="14098" width="10.625" style="94" customWidth="1"/>
    <col min="14099" max="14336" width="9" style="94"/>
    <col min="14337" max="14337" width="2.125" style="94" customWidth="1"/>
    <col min="14338" max="14338" width="2.625" style="94" customWidth="1"/>
    <col min="14339" max="14339" width="28" style="94" customWidth="1"/>
    <col min="14340" max="14352" width="12.625" style="94" customWidth="1"/>
    <col min="14353" max="14354" width="10.625" style="94" customWidth="1"/>
    <col min="14355" max="14592" width="9" style="94"/>
    <col min="14593" max="14593" width="2.125" style="94" customWidth="1"/>
    <col min="14594" max="14594" width="2.625" style="94" customWidth="1"/>
    <col min="14595" max="14595" width="28" style="94" customWidth="1"/>
    <col min="14596" max="14608" width="12.625" style="94" customWidth="1"/>
    <col min="14609" max="14610" width="10.625" style="94" customWidth="1"/>
    <col min="14611" max="14848" width="9" style="94"/>
    <col min="14849" max="14849" width="2.125" style="94" customWidth="1"/>
    <col min="14850" max="14850" width="2.625" style="94" customWidth="1"/>
    <col min="14851" max="14851" width="28" style="94" customWidth="1"/>
    <col min="14852" max="14864" width="12.625" style="94" customWidth="1"/>
    <col min="14865" max="14866" width="10.625" style="94" customWidth="1"/>
    <col min="14867" max="15104" width="9" style="94"/>
    <col min="15105" max="15105" width="2.125" style="94" customWidth="1"/>
    <col min="15106" max="15106" width="2.625" style="94" customWidth="1"/>
    <col min="15107" max="15107" width="28" style="94" customWidth="1"/>
    <col min="15108" max="15120" width="12.625" style="94" customWidth="1"/>
    <col min="15121" max="15122" width="10.625" style="94" customWidth="1"/>
    <col min="15123" max="15360" width="9" style="94"/>
    <col min="15361" max="15361" width="2.125" style="94" customWidth="1"/>
    <col min="15362" max="15362" width="2.625" style="94" customWidth="1"/>
    <col min="15363" max="15363" width="28" style="94" customWidth="1"/>
    <col min="15364" max="15376" width="12.625" style="94" customWidth="1"/>
    <col min="15377" max="15378" width="10.625" style="94" customWidth="1"/>
    <col min="15379" max="15616" width="9" style="94"/>
    <col min="15617" max="15617" width="2.125" style="94" customWidth="1"/>
    <col min="15618" max="15618" width="2.625" style="94" customWidth="1"/>
    <col min="15619" max="15619" width="28" style="94" customWidth="1"/>
    <col min="15620" max="15632" width="12.625" style="94" customWidth="1"/>
    <col min="15633" max="15634" width="10.625" style="94" customWidth="1"/>
    <col min="15635" max="15872" width="9" style="94"/>
    <col min="15873" max="15873" width="2.125" style="94" customWidth="1"/>
    <col min="15874" max="15874" width="2.625" style="94" customWidth="1"/>
    <col min="15875" max="15875" width="28" style="94" customWidth="1"/>
    <col min="15876" max="15888" width="12.625" style="94" customWidth="1"/>
    <col min="15889" max="15890" width="10.625" style="94" customWidth="1"/>
    <col min="15891" max="16128" width="9" style="94"/>
    <col min="16129" max="16129" width="2.125" style="94" customWidth="1"/>
    <col min="16130" max="16130" width="2.625" style="94" customWidth="1"/>
    <col min="16131" max="16131" width="28" style="94" customWidth="1"/>
    <col min="16132" max="16144" width="12.625" style="94" customWidth="1"/>
    <col min="16145" max="16146" width="10.625" style="94" customWidth="1"/>
    <col min="16147" max="16384" width="9" style="94"/>
  </cols>
  <sheetData>
    <row r="1" spans="2:17" ht="17.25" customHeight="1">
      <c r="P1" s="2"/>
      <c r="Q1" s="2" t="s">
        <v>68</v>
      </c>
    </row>
    <row r="2" spans="2:17" ht="15" customHeight="1">
      <c r="B2" s="3" t="s">
        <v>67</v>
      </c>
    </row>
    <row r="3" spans="2:17" ht="15" customHeight="1">
      <c r="B3" s="3"/>
    </row>
    <row r="4" spans="2:17" ht="15" customHeight="1" thickBot="1">
      <c r="N4" s="4"/>
      <c r="P4" s="4"/>
      <c r="Q4" s="4" t="s">
        <v>15</v>
      </c>
    </row>
    <row r="5" spans="2:17" ht="15" customHeight="1">
      <c r="B5" s="5"/>
      <c r="C5" s="7" t="s">
        <v>16</v>
      </c>
      <c r="D5" s="115" t="s">
        <v>18</v>
      </c>
      <c r="E5" s="115" t="s">
        <v>18</v>
      </c>
      <c r="F5" s="115" t="s">
        <v>19</v>
      </c>
      <c r="G5" s="115" t="s">
        <v>19</v>
      </c>
      <c r="H5" s="115" t="s">
        <v>20</v>
      </c>
      <c r="I5" s="115" t="s">
        <v>20</v>
      </c>
      <c r="J5" s="115" t="s">
        <v>21</v>
      </c>
      <c r="K5" s="115" t="s">
        <v>21</v>
      </c>
      <c r="L5" s="115" t="s">
        <v>22</v>
      </c>
      <c r="M5" s="115" t="s">
        <v>22</v>
      </c>
      <c r="N5" s="115" t="s">
        <v>23</v>
      </c>
      <c r="O5" s="214" t="s">
        <v>23</v>
      </c>
      <c r="P5" s="214" t="s">
        <v>24</v>
      </c>
      <c r="Q5" s="654" t="s">
        <v>24</v>
      </c>
    </row>
    <row r="6" spans="2:17" ht="15" customHeight="1" thickBot="1">
      <c r="B6" s="92"/>
      <c r="C6" s="9"/>
      <c r="D6" s="112" t="s">
        <v>66</v>
      </c>
      <c r="E6" s="112" t="s">
        <v>65</v>
      </c>
      <c r="F6" s="112" t="s">
        <v>66</v>
      </c>
      <c r="G6" s="112" t="s">
        <v>65</v>
      </c>
      <c r="H6" s="112" t="s">
        <v>66</v>
      </c>
      <c r="I6" s="112" t="s">
        <v>65</v>
      </c>
      <c r="J6" s="112" t="s">
        <v>66</v>
      </c>
      <c r="K6" s="112" t="s">
        <v>65</v>
      </c>
      <c r="L6" s="112" t="s">
        <v>66</v>
      </c>
      <c r="M6" s="112" t="s">
        <v>65</v>
      </c>
      <c r="N6" s="112" t="s">
        <v>66</v>
      </c>
      <c r="O6" s="113" t="s">
        <v>65</v>
      </c>
      <c r="P6" s="113" t="s">
        <v>66</v>
      </c>
      <c r="Q6" s="655" t="s">
        <v>65</v>
      </c>
    </row>
    <row r="7" spans="2:17" ht="15" customHeight="1" thickTop="1">
      <c r="B7" s="110" t="s">
        <v>64</v>
      </c>
      <c r="C7" s="15"/>
      <c r="D7" s="17"/>
      <c r="E7" s="17"/>
      <c r="F7" s="17"/>
      <c r="G7" s="17"/>
      <c r="H7" s="17"/>
      <c r="I7" s="17"/>
      <c r="J7" s="17"/>
      <c r="K7" s="17"/>
      <c r="L7" s="17"/>
      <c r="M7" s="17"/>
      <c r="N7" s="17"/>
      <c r="O7" s="109"/>
      <c r="P7" s="109"/>
      <c r="Q7" s="15"/>
    </row>
    <row r="8" spans="2:17" ht="15" customHeight="1" thickBot="1">
      <c r="B8" s="105" t="s">
        <v>63</v>
      </c>
      <c r="C8" s="49"/>
      <c r="D8" s="103"/>
      <c r="E8" s="103"/>
      <c r="F8" s="103"/>
      <c r="G8" s="103"/>
      <c r="H8" s="103"/>
      <c r="I8" s="103"/>
      <c r="J8" s="103"/>
      <c r="K8" s="103"/>
      <c r="L8" s="103"/>
      <c r="M8" s="103"/>
      <c r="N8" s="103"/>
      <c r="O8" s="104"/>
      <c r="P8" s="104"/>
      <c r="Q8" s="49"/>
    </row>
    <row r="9" spans="2:17" ht="15" customHeight="1" thickTop="1" thickBot="1">
      <c r="B9" s="100" t="s">
        <v>25</v>
      </c>
      <c r="C9" s="99"/>
      <c r="D9" s="98"/>
      <c r="E9" s="97"/>
      <c r="F9" s="98"/>
      <c r="G9" s="97"/>
      <c r="H9" s="98"/>
      <c r="I9" s="97"/>
      <c r="J9" s="98"/>
      <c r="K9" s="97"/>
      <c r="L9" s="98"/>
      <c r="M9" s="98"/>
      <c r="N9" s="98"/>
      <c r="O9" s="98"/>
      <c r="P9" s="98"/>
      <c r="Q9" s="656"/>
    </row>
    <row r="10" spans="2:17" ht="15" customHeight="1">
      <c r="B10" s="51"/>
      <c r="C10" s="51"/>
      <c r="D10" s="51"/>
      <c r="E10" s="51"/>
      <c r="F10" s="51"/>
      <c r="G10" s="51"/>
      <c r="H10" s="51"/>
      <c r="I10" s="51"/>
      <c r="J10" s="51"/>
      <c r="K10" s="51"/>
      <c r="L10" s="51"/>
      <c r="M10" s="51"/>
      <c r="N10" s="51"/>
      <c r="O10" s="51"/>
      <c r="P10" s="51"/>
      <c r="Q10" s="51"/>
    </row>
    <row r="11" spans="2:17" ht="15" customHeight="1" thickBot="1">
      <c r="B11" s="51"/>
      <c r="C11" s="51"/>
      <c r="D11" s="51"/>
      <c r="F11" s="51"/>
      <c r="H11" s="51"/>
      <c r="J11" s="51"/>
      <c r="L11" s="51"/>
      <c r="N11" s="51"/>
      <c r="P11" s="4" t="s">
        <v>15</v>
      </c>
    </row>
    <row r="12" spans="2:17" ht="15" customHeight="1">
      <c r="B12" s="5"/>
      <c r="C12" s="7" t="s">
        <v>16</v>
      </c>
      <c r="D12" s="115" t="s">
        <v>61</v>
      </c>
      <c r="E12" s="115" t="s">
        <v>61</v>
      </c>
      <c r="F12" s="115" t="s">
        <v>62</v>
      </c>
      <c r="G12" s="115" t="s">
        <v>62</v>
      </c>
      <c r="H12" s="115" t="s">
        <v>256</v>
      </c>
      <c r="I12" s="115" t="s">
        <v>256</v>
      </c>
      <c r="J12" s="115" t="s">
        <v>292</v>
      </c>
      <c r="K12" s="214" t="s">
        <v>292</v>
      </c>
      <c r="L12" s="214" t="s">
        <v>332</v>
      </c>
      <c r="M12" s="115" t="s">
        <v>332</v>
      </c>
      <c r="N12" s="214" t="s">
        <v>333</v>
      </c>
      <c r="O12" s="115" t="s">
        <v>333</v>
      </c>
      <c r="P12" s="114"/>
      <c r="Q12" s="51"/>
    </row>
    <row r="13" spans="2:17" ht="15" customHeight="1" thickBot="1">
      <c r="B13" s="92"/>
      <c r="C13" s="9"/>
      <c r="D13" s="112" t="s">
        <v>66</v>
      </c>
      <c r="E13" s="112" t="s">
        <v>65</v>
      </c>
      <c r="F13" s="112" t="s">
        <v>66</v>
      </c>
      <c r="G13" s="112" t="s">
        <v>65</v>
      </c>
      <c r="H13" s="112" t="s">
        <v>66</v>
      </c>
      <c r="I13" s="112" t="s">
        <v>65</v>
      </c>
      <c r="J13" s="112" t="s">
        <v>66</v>
      </c>
      <c r="K13" s="113" t="s">
        <v>65</v>
      </c>
      <c r="L13" s="113" t="s">
        <v>66</v>
      </c>
      <c r="M13" s="113" t="s">
        <v>65</v>
      </c>
      <c r="N13" s="112" t="s">
        <v>66</v>
      </c>
      <c r="O13" s="112" t="s">
        <v>65</v>
      </c>
      <c r="P13" s="111" t="s">
        <v>25</v>
      </c>
      <c r="Q13" s="51"/>
    </row>
    <row r="14" spans="2:17" ht="15" customHeight="1" thickTop="1">
      <c r="B14" s="110" t="s">
        <v>64</v>
      </c>
      <c r="C14" s="15"/>
      <c r="D14" s="17"/>
      <c r="E14" s="17"/>
      <c r="F14" s="17"/>
      <c r="G14" s="17"/>
      <c r="H14" s="17"/>
      <c r="I14" s="17"/>
      <c r="J14" s="17"/>
      <c r="K14" s="109"/>
      <c r="L14" s="17"/>
      <c r="M14" s="109"/>
      <c r="N14" s="17"/>
      <c r="O14" s="108"/>
      <c r="P14" s="107"/>
      <c r="Q14" s="51"/>
    </row>
    <row r="15" spans="2:17" ht="15" customHeight="1" thickBot="1">
      <c r="B15" s="105" t="s">
        <v>63</v>
      </c>
      <c r="C15" s="49"/>
      <c r="D15" s="103"/>
      <c r="E15" s="103"/>
      <c r="F15" s="103"/>
      <c r="G15" s="103"/>
      <c r="H15" s="103"/>
      <c r="I15" s="103"/>
      <c r="J15" s="103"/>
      <c r="K15" s="104"/>
      <c r="L15" s="103"/>
      <c r="M15" s="104"/>
      <c r="N15" s="103"/>
      <c r="O15" s="102"/>
      <c r="P15" s="101"/>
      <c r="Q15" s="51"/>
    </row>
    <row r="16" spans="2:17" ht="15" customHeight="1" thickTop="1" thickBot="1">
      <c r="B16" s="100" t="s">
        <v>25</v>
      </c>
      <c r="C16" s="99"/>
      <c r="D16" s="98"/>
      <c r="E16" s="97"/>
      <c r="F16" s="98"/>
      <c r="G16" s="97"/>
      <c r="H16" s="98"/>
      <c r="I16" s="97"/>
      <c r="J16" s="98"/>
      <c r="K16" s="98"/>
      <c r="L16" s="97"/>
      <c r="M16" s="98"/>
      <c r="N16" s="97"/>
      <c r="O16" s="96"/>
      <c r="P16" s="95"/>
      <c r="Q16" s="51"/>
    </row>
    <row r="17" spans="2:16" ht="15" customHeight="1">
      <c r="B17" s="51"/>
      <c r="C17" s="51"/>
      <c r="D17" s="51"/>
      <c r="F17" s="51"/>
      <c r="H17" s="51"/>
      <c r="J17" s="51"/>
      <c r="L17" s="51"/>
      <c r="N17" s="51"/>
      <c r="P17" s="51"/>
    </row>
    <row r="18" spans="2:16" ht="15" customHeight="1">
      <c r="B18" s="1" t="s">
        <v>223</v>
      </c>
      <c r="C18" s="51"/>
    </row>
    <row r="19" spans="2:16" ht="15" customHeight="1">
      <c r="B19" s="51" t="s">
        <v>222</v>
      </c>
      <c r="C19" s="51"/>
    </row>
    <row r="20" spans="2:16" ht="15" customHeight="1">
      <c r="B20" s="51"/>
      <c r="C20" s="51"/>
    </row>
    <row r="21" spans="2:16" ht="15" customHeight="1">
      <c r="B21" s="51"/>
      <c r="C21" s="51"/>
    </row>
    <row r="22" spans="2:16" ht="15" customHeight="1">
      <c r="B22" s="51"/>
      <c r="C22" s="51"/>
    </row>
    <row r="23" spans="2:16" ht="15" customHeight="1">
      <c r="B23" s="51"/>
      <c r="C23" s="51"/>
    </row>
    <row r="24" spans="2:16" ht="15" customHeight="1">
      <c r="B24" s="51"/>
      <c r="C24" s="51"/>
    </row>
    <row r="25" spans="2:16" ht="15" customHeight="1">
      <c r="B25" s="51"/>
      <c r="C25" s="51"/>
    </row>
    <row r="26" spans="2:16" ht="15" customHeight="1">
      <c r="B26" s="51"/>
      <c r="C26" s="51"/>
    </row>
    <row r="27" spans="2:16" ht="15" customHeight="1">
      <c r="B27" s="51"/>
      <c r="C27" s="51"/>
    </row>
    <row r="28" spans="2:16" ht="15" customHeight="1">
      <c r="B28" s="51"/>
      <c r="C28" s="51"/>
    </row>
    <row r="29" spans="2:16" ht="15" customHeight="1">
      <c r="B29" s="51"/>
      <c r="C29" s="51"/>
    </row>
    <row r="30" spans="2:16" ht="15" customHeight="1">
      <c r="B30" s="51"/>
      <c r="C30" s="51"/>
    </row>
    <row r="31" spans="2:16" ht="15" customHeight="1">
      <c r="B31" s="51"/>
      <c r="C31" s="51"/>
    </row>
    <row r="32" spans="2:16" ht="15" customHeight="1">
      <c r="B32" s="51"/>
      <c r="C32" s="51"/>
    </row>
    <row r="33" spans="2:3" ht="15" customHeight="1">
      <c r="B33" s="51"/>
      <c r="C33" s="51"/>
    </row>
  </sheetData>
  <phoneticPr fontId="1"/>
  <pageMargins left="0.59055118110236227" right="0.78740157480314965" top="0.78740157480314965" bottom="0.78740157480314965" header="0.51181102362204722" footer="0.51181102362204722"/>
  <pageSetup paperSize="9" scale="64"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6"/>
  <sheetViews>
    <sheetView showZeros="0" view="pageBreakPreview" zoomScale="48" zoomScaleNormal="100" zoomScaleSheetLayoutView="48" workbookViewId="0">
      <selection activeCell="Y11" sqref="Y11"/>
    </sheetView>
  </sheetViews>
  <sheetFormatPr defaultColWidth="9" defaultRowHeight="13.5" customHeight="1"/>
  <cols>
    <col min="1" max="1" width="5.25" style="632" bestFit="1" customWidth="1"/>
    <col min="2" max="2" width="19.125" style="632" customWidth="1"/>
    <col min="3" max="4" width="5.875" style="632" customWidth="1"/>
    <col min="5" max="10" width="5.875" style="213" customWidth="1"/>
    <col min="11" max="11" width="7.125" style="213" bestFit="1" customWidth="1"/>
    <col min="12" max="13" width="5.875" style="632" customWidth="1"/>
    <col min="14" max="23" width="5.875" style="213" customWidth="1"/>
    <col min="24" max="16384" width="9" style="213"/>
  </cols>
  <sheetData>
    <row r="1" spans="1:23" ht="13.5" customHeight="1">
      <c r="A1" s="631" t="s">
        <v>90</v>
      </c>
      <c r="V1" s="714" t="s">
        <v>380</v>
      </c>
      <c r="W1" s="714"/>
    </row>
    <row r="2" spans="1:23" ht="13.5" customHeight="1">
      <c r="A2" s="213"/>
    </row>
    <row r="3" spans="1:23" ht="13.5" customHeight="1">
      <c r="A3" s="738" t="s">
        <v>89</v>
      </c>
      <c r="B3" s="742" t="s">
        <v>88</v>
      </c>
      <c r="C3" s="746" t="s">
        <v>250</v>
      </c>
      <c r="D3" s="747"/>
      <c r="E3" s="747"/>
      <c r="F3" s="747"/>
      <c r="G3" s="747"/>
      <c r="H3" s="747"/>
      <c r="I3" s="747"/>
      <c r="J3" s="748"/>
      <c r="K3" s="730" t="s">
        <v>87</v>
      </c>
      <c r="L3" s="731"/>
      <c r="M3" s="731"/>
      <c r="N3" s="731"/>
      <c r="O3" s="731"/>
      <c r="P3" s="731"/>
      <c r="Q3" s="731"/>
      <c r="R3" s="731"/>
      <c r="S3" s="731"/>
      <c r="T3" s="731"/>
      <c r="U3" s="731"/>
      <c r="V3" s="731"/>
      <c r="W3" s="732"/>
    </row>
    <row r="4" spans="1:23" ht="13.5" customHeight="1">
      <c r="A4" s="739"/>
      <c r="B4" s="743"/>
      <c r="C4" s="723" t="s">
        <v>85</v>
      </c>
      <c r="D4" s="728" t="s">
        <v>84</v>
      </c>
      <c r="E4" s="725" t="s">
        <v>83</v>
      </c>
      <c r="F4" s="726"/>
      <c r="G4" s="726"/>
      <c r="H4" s="726"/>
      <c r="I4" s="726"/>
      <c r="J4" s="727"/>
      <c r="K4" s="722" t="s">
        <v>86</v>
      </c>
      <c r="L4" s="734" t="s">
        <v>85</v>
      </c>
      <c r="M4" s="728" t="s">
        <v>84</v>
      </c>
      <c r="N4" s="725" t="s">
        <v>83</v>
      </c>
      <c r="O4" s="726"/>
      <c r="P4" s="726"/>
      <c r="Q4" s="726"/>
      <c r="R4" s="726"/>
      <c r="S4" s="726"/>
      <c r="T4" s="726"/>
      <c r="U4" s="726"/>
      <c r="V4" s="726"/>
      <c r="W4" s="733"/>
    </row>
    <row r="5" spans="1:23" ht="13.5" customHeight="1">
      <c r="A5" s="740"/>
      <c r="B5" s="743"/>
      <c r="C5" s="745"/>
      <c r="D5" s="729"/>
      <c r="E5" s="725" t="s">
        <v>82</v>
      </c>
      <c r="F5" s="726"/>
      <c r="G5" s="733"/>
      <c r="H5" s="725" t="s">
        <v>81</v>
      </c>
      <c r="I5" s="726"/>
      <c r="J5" s="727"/>
      <c r="K5" s="723"/>
      <c r="L5" s="735"/>
      <c r="M5" s="729"/>
      <c r="N5" s="725" t="s">
        <v>82</v>
      </c>
      <c r="O5" s="726"/>
      <c r="P5" s="726"/>
      <c r="Q5" s="726"/>
      <c r="R5" s="733"/>
      <c r="S5" s="725" t="s">
        <v>81</v>
      </c>
      <c r="T5" s="726"/>
      <c r="U5" s="726"/>
      <c r="V5" s="726"/>
      <c r="W5" s="733"/>
    </row>
    <row r="6" spans="1:23" ht="54.75" thickBot="1">
      <c r="A6" s="741"/>
      <c r="B6" s="744"/>
      <c r="C6" s="633" t="s">
        <v>78</v>
      </c>
      <c r="D6" s="634" t="s">
        <v>77</v>
      </c>
      <c r="E6" s="635" t="s">
        <v>73</v>
      </c>
      <c r="F6" s="636" t="s">
        <v>80</v>
      </c>
      <c r="G6" s="636" t="s">
        <v>79</v>
      </c>
      <c r="H6" s="635" t="s">
        <v>73</v>
      </c>
      <c r="I6" s="636" t="s">
        <v>80</v>
      </c>
      <c r="J6" s="636" t="s">
        <v>79</v>
      </c>
      <c r="K6" s="724"/>
      <c r="L6" s="637" t="s">
        <v>78</v>
      </c>
      <c r="M6" s="634" t="s">
        <v>77</v>
      </c>
      <c r="N6" s="635" t="s">
        <v>73</v>
      </c>
      <c r="O6" s="636" t="s">
        <v>76</v>
      </c>
      <c r="P6" s="636" t="s">
        <v>71</v>
      </c>
      <c r="Q6" s="636" t="s">
        <v>75</v>
      </c>
      <c r="R6" s="636" t="s">
        <v>74</v>
      </c>
      <c r="S6" s="635" t="s">
        <v>73</v>
      </c>
      <c r="T6" s="636" t="s">
        <v>72</v>
      </c>
      <c r="U6" s="636" t="s">
        <v>71</v>
      </c>
      <c r="V6" s="636" t="s">
        <v>70</v>
      </c>
      <c r="W6" s="635" t="s">
        <v>69</v>
      </c>
    </row>
    <row r="7" spans="1:23" ht="13.5" customHeight="1" thickTop="1">
      <c r="A7" s="737">
        <v>1</v>
      </c>
      <c r="B7" s="719" t="s">
        <v>344</v>
      </c>
      <c r="C7" s="717">
        <f>+E7+E8+H7+H8</f>
        <v>0</v>
      </c>
      <c r="D7" s="715"/>
      <c r="E7" s="638"/>
      <c r="F7" s="639">
        <f>+E7/210*1000</f>
        <v>0</v>
      </c>
      <c r="G7" s="651"/>
      <c r="H7" s="638"/>
      <c r="I7" s="639">
        <f t="shared" ref="I7:I42" si="0">+H7/210/SQRT(3)*1000</f>
        <v>0</v>
      </c>
      <c r="J7" s="652"/>
      <c r="K7" s="753"/>
      <c r="L7" s="715">
        <f>+N7+N8+S7+S8</f>
        <v>0</v>
      </c>
      <c r="M7" s="737"/>
      <c r="N7" s="638"/>
      <c r="O7" s="639">
        <f>+N7/210*1000</f>
        <v>0</v>
      </c>
      <c r="P7" s="640"/>
      <c r="Q7" s="640">
        <f>+G7+P7</f>
        <v>0</v>
      </c>
      <c r="R7" s="641">
        <f>IF(O7=0,0,+Q7/O7*100)</f>
        <v>0</v>
      </c>
      <c r="S7" s="638"/>
      <c r="T7" s="639">
        <f t="shared" ref="T7:T38" si="1">+S7/210/SQRT(3)*1000</f>
        <v>0</v>
      </c>
      <c r="U7" s="640"/>
      <c r="V7" s="640">
        <f t="shared" ref="V7:V38" si="2">+J7+U7</f>
        <v>0</v>
      </c>
      <c r="W7" s="642">
        <f t="shared" ref="W7:W38" si="3">IF(T7=0,0,+V7/T7*100)</f>
        <v>0</v>
      </c>
    </row>
    <row r="8" spans="1:23" ht="13.5" customHeight="1">
      <c r="A8" s="736"/>
      <c r="B8" s="720"/>
      <c r="C8" s="718"/>
      <c r="D8" s="716"/>
      <c r="E8" s="643"/>
      <c r="F8" s="644">
        <f>+E8/210*1000</f>
        <v>0</v>
      </c>
      <c r="G8" s="650"/>
      <c r="H8" s="643"/>
      <c r="I8" s="644">
        <f t="shared" si="0"/>
        <v>0</v>
      </c>
      <c r="J8" s="653"/>
      <c r="K8" s="752"/>
      <c r="L8" s="716"/>
      <c r="M8" s="736"/>
      <c r="N8" s="643"/>
      <c r="O8" s="644">
        <f>+N8/210*1000</f>
        <v>0</v>
      </c>
      <c r="P8" s="645"/>
      <c r="Q8" s="645">
        <f>+G8+P8</f>
        <v>0</v>
      </c>
      <c r="R8" s="646">
        <f>IF(O8=0,0,+Q8/O8*100)</f>
        <v>0</v>
      </c>
      <c r="S8" s="643"/>
      <c r="T8" s="644">
        <f t="shared" si="1"/>
        <v>0</v>
      </c>
      <c r="U8" s="645"/>
      <c r="V8" s="645">
        <f t="shared" si="2"/>
        <v>0</v>
      </c>
      <c r="W8" s="647">
        <f t="shared" si="3"/>
        <v>0</v>
      </c>
    </row>
    <row r="9" spans="1:23" ht="13.5" customHeight="1">
      <c r="A9" s="736">
        <f>+A7+1</f>
        <v>2</v>
      </c>
      <c r="B9" s="721" t="s">
        <v>345</v>
      </c>
      <c r="C9" s="718">
        <f t="shared" ref="C9" si="4">+E9+E10+H9+H10</f>
        <v>0</v>
      </c>
      <c r="D9" s="716"/>
      <c r="E9" s="643"/>
      <c r="F9" s="644">
        <f t="shared" ref="F9:F72" si="5">+E9/210*1000</f>
        <v>0</v>
      </c>
      <c r="G9" s="650"/>
      <c r="H9" s="643"/>
      <c r="I9" s="644">
        <f t="shared" si="0"/>
        <v>0</v>
      </c>
      <c r="J9" s="653"/>
      <c r="K9" s="752"/>
      <c r="L9" s="716">
        <f>+N9+N10+S9+S10</f>
        <v>0</v>
      </c>
      <c r="M9" s="736"/>
      <c r="N9" s="643"/>
      <c r="O9" s="644">
        <f t="shared" ref="O9:O12" si="6">+N9/210*1000</f>
        <v>0</v>
      </c>
      <c r="P9" s="645"/>
      <c r="Q9" s="645">
        <f>+G9+P9</f>
        <v>0</v>
      </c>
      <c r="R9" s="646">
        <f>IF(O9=0,0,+Q9/O9*100)</f>
        <v>0</v>
      </c>
      <c r="S9" s="643"/>
      <c r="T9" s="644">
        <f t="shared" si="1"/>
        <v>0</v>
      </c>
      <c r="U9" s="645"/>
      <c r="V9" s="645">
        <f t="shared" si="2"/>
        <v>0</v>
      </c>
      <c r="W9" s="647">
        <f t="shared" si="3"/>
        <v>0</v>
      </c>
    </row>
    <row r="10" spans="1:23" ht="13.5" customHeight="1">
      <c r="A10" s="736"/>
      <c r="B10" s="721"/>
      <c r="C10" s="718"/>
      <c r="D10" s="716"/>
      <c r="E10" s="643"/>
      <c r="F10" s="644">
        <f t="shared" si="5"/>
        <v>0</v>
      </c>
      <c r="G10" s="650"/>
      <c r="H10" s="643"/>
      <c r="I10" s="644">
        <f t="shared" si="0"/>
        <v>0</v>
      </c>
      <c r="J10" s="653"/>
      <c r="K10" s="752"/>
      <c r="L10" s="716"/>
      <c r="M10" s="736"/>
      <c r="N10" s="643"/>
      <c r="O10" s="644">
        <f t="shared" si="6"/>
        <v>0</v>
      </c>
      <c r="P10" s="645"/>
      <c r="Q10" s="645">
        <f>+G10+P10</f>
        <v>0</v>
      </c>
      <c r="R10" s="646">
        <f t="shared" ref="R10:R71" si="7">IF(O10=0,0,+Q10/O10*100)</f>
        <v>0</v>
      </c>
      <c r="S10" s="643"/>
      <c r="T10" s="644">
        <f t="shared" si="1"/>
        <v>0</v>
      </c>
      <c r="U10" s="645"/>
      <c r="V10" s="645">
        <f t="shared" si="2"/>
        <v>0</v>
      </c>
      <c r="W10" s="647">
        <f t="shared" si="3"/>
        <v>0</v>
      </c>
    </row>
    <row r="11" spans="1:23" ht="13.5" customHeight="1">
      <c r="A11" s="736">
        <f t="shared" ref="A11" si="8">+A9+1</f>
        <v>3</v>
      </c>
      <c r="B11" s="721" t="s">
        <v>346</v>
      </c>
      <c r="C11" s="718">
        <f t="shared" ref="C11" si="9">+E11+E12+H11+H12</f>
        <v>0</v>
      </c>
      <c r="D11" s="716"/>
      <c r="E11" s="643"/>
      <c r="F11" s="644">
        <f t="shared" si="5"/>
        <v>0</v>
      </c>
      <c r="G11" s="650"/>
      <c r="H11" s="643"/>
      <c r="I11" s="644">
        <f t="shared" si="0"/>
        <v>0</v>
      </c>
      <c r="J11" s="653"/>
      <c r="K11" s="752"/>
      <c r="L11" s="716">
        <f>+N11+N12+S11+S12</f>
        <v>0</v>
      </c>
      <c r="M11" s="736"/>
      <c r="N11" s="643"/>
      <c r="O11" s="644">
        <f t="shared" si="6"/>
        <v>0</v>
      </c>
      <c r="P11" s="645"/>
      <c r="Q11" s="645">
        <f>+G11+P11</f>
        <v>0</v>
      </c>
      <c r="R11" s="646">
        <f t="shared" si="7"/>
        <v>0</v>
      </c>
      <c r="S11" s="643"/>
      <c r="T11" s="644">
        <f t="shared" si="1"/>
        <v>0</v>
      </c>
      <c r="U11" s="645"/>
      <c r="V11" s="645">
        <f t="shared" si="2"/>
        <v>0</v>
      </c>
      <c r="W11" s="647">
        <f t="shared" si="3"/>
        <v>0</v>
      </c>
    </row>
    <row r="12" spans="1:23" ht="13.5" customHeight="1">
      <c r="A12" s="736"/>
      <c r="B12" s="721"/>
      <c r="C12" s="718"/>
      <c r="D12" s="716"/>
      <c r="E12" s="643"/>
      <c r="F12" s="644">
        <f t="shared" si="5"/>
        <v>0</v>
      </c>
      <c r="G12" s="650"/>
      <c r="H12" s="643"/>
      <c r="I12" s="644">
        <f t="shared" si="0"/>
        <v>0</v>
      </c>
      <c r="J12" s="653"/>
      <c r="K12" s="752"/>
      <c r="L12" s="716"/>
      <c r="M12" s="736"/>
      <c r="N12" s="643"/>
      <c r="O12" s="644">
        <f t="shared" si="6"/>
        <v>0</v>
      </c>
      <c r="P12" s="645"/>
      <c r="Q12" s="645">
        <f t="shared" ref="Q12:Q72" si="10">+G12+P12</f>
        <v>0</v>
      </c>
      <c r="R12" s="646">
        <f t="shared" si="7"/>
        <v>0</v>
      </c>
      <c r="S12" s="643"/>
      <c r="T12" s="644">
        <f t="shared" si="1"/>
        <v>0</v>
      </c>
      <c r="U12" s="645"/>
      <c r="V12" s="645">
        <f t="shared" si="2"/>
        <v>0</v>
      </c>
      <c r="W12" s="647">
        <f t="shared" si="3"/>
        <v>0</v>
      </c>
    </row>
    <row r="13" spans="1:23" ht="13.5" customHeight="1">
      <c r="A13" s="736">
        <f t="shared" ref="A13" si="11">+A11+1</f>
        <v>4</v>
      </c>
      <c r="B13" s="721" t="s">
        <v>347</v>
      </c>
      <c r="C13" s="718">
        <f t="shared" ref="C13" si="12">+E13+E14+H13+H14</f>
        <v>0</v>
      </c>
      <c r="D13" s="716"/>
      <c r="E13" s="643"/>
      <c r="F13" s="644">
        <f t="shared" si="5"/>
        <v>0</v>
      </c>
      <c r="G13" s="650"/>
      <c r="H13" s="643"/>
      <c r="I13" s="644">
        <f t="shared" si="0"/>
        <v>0</v>
      </c>
      <c r="J13" s="653"/>
      <c r="K13" s="752"/>
      <c r="L13" s="716">
        <f t="shared" ref="L13" si="13">+N13+N14+S13+S14</f>
        <v>0</v>
      </c>
      <c r="M13" s="736"/>
      <c r="N13" s="643"/>
      <c r="O13" s="644">
        <f t="shared" ref="O13:O72" si="14">+N13/210*1000</f>
        <v>0</v>
      </c>
      <c r="P13" s="645"/>
      <c r="Q13" s="645">
        <f t="shared" si="10"/>
        <v>0</v>
      </c>
      <c r="R13" s="646">
        <f t="shared" si="7"/>
        <v>0</v>
      </c>
      <c r="S13" s="643"/>
      <c r="T13" s="644">
        <f t="shared" si="1"/>
        <v>0</v>
      </c>
      <c r="U13" s="645"/>
      <c r="V13" s="645">
        <f t="shared" si="2"/>
        <v>0</v>
      </c>
      <c r="W13" s="647">
        <f t="shared" si="3"/>
        <v>0</v>
      </c>
    </row>
    <row r="14" spans="1:23" ht="13.5" customHeight="1">
      <c r="A14" s="736"/>
      <c r="B14" s="721"/>
      <c r="C14" s="718"/>
      <c r="D14" s="716"/>
      <c r="E14" s="643"/>
      <c r="F14" s="644">
        <f t="shared" si="5"/>
        <v>0</v>
      </c>
      <c r="G14" s="650"/>
      <c r="H14" s="643"/>
      <c r="I14" s="644">
        <f t="shared" si="0"/>
        <v>0</v>
      </c>
      <c r="J14" s="653"/>
      <c r="K14" s="752"/>
      <c r="L14" s="716"/>
      <c r="M14" s="736"/>
      <c r="N14" s="643"/>
      <c r="O14" s="644">
        <f t="shared" si="14"/>
        <v>0</v>
      </c>
      <c r="P14" s="645"/>
      <c r="Q14" s="645">
        <f t="shared" si="10"/>
        <v>0</v>
      </c>
      <c r="R14" s="646">
        <f t="shared" si="7"/>
        <v>0</v>
      </c>
      <c r="S14" s="643"/>
      <c r="T14" s="644">
        <f t="shared" si="1"/>
        <v>0</v>
      </c>
      <c r="U14" s="645"/>
      <c r="V14" s="645">
        <f t="shared" si="2"/>
        <v>0</v>
      </c>
      <c r="W14" s="647">
        <f t="shared" si="3"/>
        <v>0</v>
      </c>
    </row>
    <row r="15" spans="1:23" ht="13.5" customHeight="1">
      <c r="A15" s="736">
        <f t="shared" ref="A15" si="15">+A13+1</f>
        <v>5</v>
      </c>
      <c r="B15" s="721" t="s">
        <v>348</v>
      </c>
      <c r="C15" s="718">
        <f t="shared" ref="C15" si="16">+E15+E16+H15+H16</f>
        <v>0</v>
      </c>
      <c r="D15" s="716"/>
      <c r="E15" s="643"/>
      <c r="F15" s="644">
        <f t="shared" si="5"/>
        <v>0</v>
      </c>
      <c r="G15" s="650"/>
      <c r="H15" s="643"/>
      <c r="I15" s="644">
        <f t="shared" si="0"/>
        <v>0</v>
      </c>
      <c r="J15" s="653"/>
      <c r="K15" s="752"/>
      <c r="L15" s="716">
        <f t="shared" ref="L15" si="17">+N15+N16+S15+S16</f>
        <v>0</v>
      </c>
      <c r="M15" s="736"/>
      <c r="N15" s="643"/>
      <c r="O15" s="644">
        <f t="shared" si="14"/>
        <v>0</v>
      </c>
      <c r="P15" s="645"/>
      <c r="Q15" s="645">
        <f t="shared" si="10"/>
        <v>0</v>
      </c>
      <c r="R15" s="646">
        <f t="shared" si="7"/>
        <v>0</v>
      </c>
      <c r="S15" s="643"/>
      <c r="T15" s="644">
        <f t="shared" si="1"/>
        <v>0</v>
      </c>
      <c r="U15" s="645"/>
      <c r="V15" s="645">
        <f t="shared" si="2"/>
        <v>0</v>
      </c>
      <c r="W15" s="647">
        <f t="shared" si="3"/>
        <v>0</v>
      </c>
    </row>
    <row r="16" spans="1:23" ht="13.5" customHeight="1">
      <c r="A16" s="736"/>
      <c r="B16" s="721"/>
      <c r="C16" s="718"/>
      <c r="D16" s="716"/>
      <c r="E16" s="643"/>
      <c r="F16" s="644">
        <f t="shared" si="5"/>
        <v>0</v>
      </c>
      <c r="G16" s="650"/>
      <c r="H16" s="643"/>
      <c r="I16" s="644">
        <f t="shared" si="0"/>
        <v>0</v>
      </c>
      <c r="J16" s="653"/>
      <c r="K16" s="752"/>
      <c r="L16" s="716"/>
      <c r="M16" s="736"/>
      <c r="N16" s="643"/>
      <c r="O16" s="644">
        <f t="shared" si="14"/>
        <v>0</v>
      </c>
      <c r="P16" s="645"/>
      <c r="Q16" s="645">
        <f t="shared" si="10"/>
        <v>0</v>
      </c>
      <c r="R16" s="646">
        <f t="shared" si="7"/>
        <v>0</v>
      </c>
      <c r="S16" s="643"/>
      <c r="T16" s="644">
        <f t="shared" si="1"/>
        <v>0</v>
      </c>
      <c r="U16" s="645"/>
      <c r="V16" s="645">
        <f t="shared" si="2"/>
        <v>0</v>
      </c>
      <c r="W16" s="647">
        <f t="shared" si="3"/>
        <v>0</v>
      </c>
    </row>
    <row r="17" spans="1:23" ht="13.5" customHeight="1">
      <c r="A17" s="736">
        <f t="shared" ref="A17" si="18">+A15+1</f>
        <v>6</v>
      </c>
      <c r="B17" s="721" t="s">
        <v>349</v>
      </c>
      <c r="C17" s="718">
        <f t="shared" ref="C17" si="19">+E17+E18+H17+H18</f>
        <v>0</v>
      </c>
      <c r="D17" s="716"/>
      <c r="E17" s="643"/>
      <c r="F17" s="644">
        <f t="shared" si="5"/>
        <v>0</v>
      </c>
      <c r="G17" s="650"/>
      <c r="H17" s="643"/>
      <c r="I17" s="644">
        <f t="shared" si="0"/>
        <v>0</v>
      </c>
      <c r="J17" s="653"/>
      <c r="K17" s="752"/>
      <c r="L17" s="716">
        <f t="shared" ref="L17" si="20">+N17+N18+S17+S18</f>
        <v>0</v>
      </c>
      <c r="M17" s="736"/>
      <c r="N17" s="643"/>
      <c r="O17" s="644">
        <f t="shared" si="14"/>
        <v>0</v>
      </c>
      <c r="P17" s="645"/>
      <c r="Q17" s="645">
        <f t="shared" si="10"/>
        <v>0</v>
      </c>
      <c r="R17" s="646">
        <f t="shared" si="7"/>
        <v>0</v>
      </c>
      <c r="S17" s="643"/>
      <c r="T17" s="644">
        <f t="shared" si="1"/>
        <v>0</v>
      </c>
      <c r="U17" s="645"/>
      <c r="V17" s="645">
        <f t="shared" si="2"/>
        <v>0</v>
      </c>
      <c r="W17" s="647">
        <f t="shared" si="3"/>
        <v>0</v>
      </c>
    </row>
    <row r="18" spans="1:23" ht="13.5" customHeight="1">
      <c r="A18" s="736"/>
      <c r="B18" s="721"/>
      <c r="C18" s="718"/>
      <c r="D18" s="716"/>
      <c r="E18" s="643"/>
      <c r="F18" s="644">
        <f t="shared" si="5"/>
        <v>0</v>
      </c>
      <c r="G18" s="650"/>
      <c r="H18" s="643"/>
      <c r="I18" s="644">
        <f t="shared" si="0"/>
        <v>0</v>
      </c>
      <c r="J18" s="653"/>
      <c r="K18" s="752"/>
      <c r="L18" s="716"/>
      <c r="M18" s="736"/>
      <c r="N18" s="643"/>
      <c r="O18" s="644">
        <f t="shared" si="14"/>
        <v>0</v>
      </c>
      <c r="P18" s="645"/>
      <c r="Q18" s="645">
        <f t="shared" si="10"/>
        <v>0</v>
      </c>
      <c r="R18" s="646">
        <f t="shared" si="7"/>
        <v>0</v>
      </c>
      <c r="S18" s="643"/>
      <c r="T18" s="644">
        <f t="shared" si="1"/>
        <v>0</v>
      </c>
      <c r="U18" s="645"/>
      <c r="V18" s="645">
        <f t="shared" si="2"/>
        <v>0</v>
      </c>
      <c r="W18" s="647">
        <f t="shared" si="3"/>
        <v>0</v>
      </c>
    </row>
    <row r="19" spans="1:23" ht="13.5" customHeight="1">
      <c r="A19" s="736">
        <f t="shared" ref="A19" si="21">+A17+1</f>
        <v>7</v>
      </c>
      <c r="B19" s="721" t="s">
        <v>350</v>
      </c>
      <c r="C19" s="718">
        <f t="shared" ref="C19" si="22">+E19+E20+H19+H20</f>
        <v>0</v>
      </c>
      <c r="D19" s="716"/>
      <c r="E19" s="643"/>
      <c r="F19" s="644">
        <f t="shared" si="5"/>
        <v>0</v>
      </c>
      <c r="G19" s="650"/>
      <c r="H19" s="643"/>
      <c r="I19" s="644">
        <f t="shared" si="0"/>
        <v>0</v>
      </c>
      <c r="J19" s="653"/>
      <c r="K19" s="752"/>
      <c r="L19" s="716">
        <f t="shared" ref="L19" si="23">+N19+N20+S19+S20</f>
        <v>0</v>
      </c>
      <c r="M19" s="736"/>
      <c r="N19" s="643"/>
      <c r="O19" s="644">
        <f t="shared" si="14"/>
        <v>0</v>
      </c>
      <c r="P19" s="645"/>
      <c r="Q19" s="645">
        <f t="shared" si="10"/>
        <v>0</v>
      </c>
      <c r="R19" s="646">
        <f t="shared" si="7"/>
        <v>0</v>
      </c>
      <c r="S19" s="643"/>
      <c r="T19" s="644">
        <f t="shared" si="1"/>
        <v>0</v>
      </c>
      <c r="U19" s="645"/>
      <c r="V19" s="645">
        <f t="shared" si="2"/>
        <v>0</v>
      </c>
      <c r="W19" s="647">
        <f t="shared" si="3"/>
        <v>0</v>
      </c>
    </row>
    <row r="20" spans="1:23" ht="13.5" customHeight="1">
      <c r="A20" s="736"/>
      <c r="B20" s="721"/>
      <c r="C20" s="718"/>
      <c r="D20" s="716"/>
      <c r="E20" s="643"/>
      <c r="F20" s="644">
        <f t="shared" si="5"/>
        <v>0</v>
      </c>
      <c r="G20" s="650"/>
      <c r="H20" s="643"/>
      <c r="I20" s="644">
        <f t="shared" si="0"/>
        <v>0</v>
      </c>
      <c r="J20" s="653"/>
      <c r="K20" s="752"/>
      <c r="L20" s="716"/>
      <c r="M20" s="736"/>
      <c r="N20" s="643"/>
      <c r="O20" s="644">
        <f t="shared" si="14"/>
        <v>0</v>
      </c>
      <c r="P20" s="645"/>
      <c r="Q20" s="645">
        <f t="shared" si="10"/>
        <v>0</v>
      </c>
      <c r="R20" s="646">
        <f t="shared" si="7"/>
        <v>0</v>
      </c>
      <c r="S20" s="643"/>
      <c r="T20" s="644">
        <f t="shared" si="1"/>
        <v>0</v>
      </c>
      <c r="U20" s="645"/>
      <c r="V20" s="645">
        <f t="shared" si="2"/>
        <v>0</v>
      </c>
      <c r="W20" s="647">
        <f t="shared" si="3"/>
        <v>0</v>
      </c>
    </row>
    <row r="21" spans="1:23" ht="13.5" customHeight="1">
      <c r="A21" s="736">
        <f t="shared" ref="A21" si="24">+A19+1</f>
        <v>8</v>
      </c>
      <c r="B21" s="750" t="s">
        <v>351</v>
      </c>
      <c r="C21" s="718">
        <f t="shared" ref="C21" si="25">+E21+E22+H21+H22</f>
        <v>0</v>
      </c>
      <c r="D21" s="716"/>
      <c r="E21" s="643"/>
      <c r="F21" s="644">
        <f t="shared" si="5"/>
        <v>0</v>
      </c>
      <c r="G21" s="650"/>
      <c r="H21" s="643"/>
      <c r="I21" s="644">
        <f t="shared" si="0"/>
        <v>0</v>
      </c>
      <c r="J21" s="653"/>
      <c r="K21" s="752"/>
      <c r="L21" s="716">
        <f t="shared" ref="L21" si="26">+N21+N22+S21+S22</f>
        <v>0</v>
      </c>
      <c r="M21" s="736"/>
      <c r="N21" s="643"/>
      <c r="O21" s="644">
        <f t="shared" si="14"/>
        <v>0</v>
      </c>
      <c r="P21" s="645"/>
      <c r="Q21" s="645">
        <f t="shared" si="10"/>
        <v>0</v>
      </c>
      <c r="R21" s="646">
        <f t="shared" si="7"/>
        <v>0</v>
      </c>
      <c r="S21" s="643"/>
      <c r="T21" s="644">
        <f t="shared" si="1"/>
        <v>0</v>
      </c>
      <c r="U21" s="645"/>
      <c r="V21" s="645">
        <f t="shared" si="2"/>
        <v>0</v>
      </c>
      <c r="W21" s="647">
        <f t="shared" si="3"/>
        <v>0</v>
      </c>
    </row>
    <row r="22" spans="1:23" ht="13.5" customHeight="1">
      <c r="A22" s="736"/>
      <c r="B22" s="751"/>
      <c r="C22" s="718"/>
      <c r="D22" s="716"/>
      <c r="E22" s="643"/>
      <c r="F22" s="644">
        <f t="shared" si="5"/>
        <v>0</v>
      </c>
      <c r="G22" s="650"/>
      <c r="H22" s="643"/>
      <c r="I22" s="644">
        <f t="shared" si="0"/>
        <v>0</v>
      </c>
      <c r="J22" s="653"/>
      <c r="K22" s="752"/>
      <c r="L22" s="716"/>
      <c r="M22" s="736"/>
      <c r="N22" s="643"/>
      <c r="O22" s="644">
        <f t="shared" si="14"/>
        <v>0</v>
      </c>
      <c r="P22" s="645"/>
      <c r="Q22" s="645">
        <f t="shared" si="10"/>
        <v>0</v>
      </c>
      <c r="R22" s="646">
        <f t="shared" si="7"/>
        <v>0</v>
      </c>
      <c r="S22" s="643"/>
      <c r="T22" s="644">
        <f t="shared" si="1"/>
        <v>0</v>
      </c>
      <c r="U22" s="645"/>
      <c r="V22" s="645">
        <f t="shared" si="2"/>
        <v>0</v>
      </c>
      <c r="W22" s="647">
        <f t="shared" si="3"/>
        <v>0</v>
      </c>
    </row>
    <row r="23" spans="1:23" ht="13.5" customHeight="1">
      <c r="A23" s="736">
        <f t="shared" ref="A23" si="27">+A21+1</f>
        <v>9</v>
      </c>
      <c r="B23" s="721" t="s">
        <v>352</v>
      </c>
      <c r="C23" s="718">
        <f t="shared" ref="C23" si="28">+E23+E24+H23+H24</f>
        <v>0</v>
      </c>
      <c r="D23" s="716"/>
      <c r="E23" s="643"/>
      <c r="F23" s="644">
        <f t="shared" si="5"/>
        <v>0</v>
      </c>
      <c r="G23" s="650"/>
      <c r="H23" s="643"/>
      <c r="I23" s="644">
        <f t="shared" si="0"/>
        <v>0</v>
      </c>
      <c r="J23" s="653"/>
      <c r="K23" s="752"/>
      <c r="L23" s="716">
        <f t="shared" ref="L23" si="29">+N23+N24+S23+S24</f>
        <v>0</v>
      </c>
      <c r="M23" s="736"/>
      <c r="N23" s="643"/>
      <c r="O23" s="644">
        <f t="shared" si="14"/>
        <v>0</v>
      </c>
      <c r="P23" s="645"/>
      <c r="Q23" s="645">
        <f t="shared" si="10"/>
        <v>0</v>
      </c>
      <c r="R23" s="646">
        <f t="shared" si="7"/>
        <v>0</v>
      </c>
      <c r="S23" s="643"/>
      <c r="T23" s="644">
        <f t="shared" si="1"/>
        <v>0</v>
      </c>
      <c r="U23" s="645"/>
      <c r="V23" s="645">
        <f t="shared" si="2"/>
        <v>0</v>
      </c>
      <c r="W23" s="647">
        <f t="shared" si="3"/>
        <v>0</v>
      </c>
    </row>
    <row r="24" spans="1:23" ht="13.5" customHeight="1">
      <c r="A24" s="736"/>
      <c r="B24" s="721"/>
      <c r="C24" s="718"/>
      <c r="D24" s="716"/>
      <c r="E24" s="643"/>
      <c r="F24" s="644">
        <f t="shared" si="5"/>
        <v>0</v>
      </c>
      <c r="G24" s="650"/>
      <c r="H24" s="643"/>
      <c r="I24" s="644">
        <f t="shared" si="0"/>
        <v>0</v>
      </c>
      <c r="J24" s="653"/>
      <c r="K24" s="752"/>
      <c r="L24" s="716"/>
      <c r="M24" s="736"/>
      <c r="N24" s="643"/>
      <c r="O24" s="644">
        <f t="shared" si="14"/>
        <v>0</v>
      </c>
      <c r="P24" s="645"/>
      <c r="Q24" s="645">
        <f t="shared" si="10"/>
        <v>0</v>
      </c>
      <c r="R24" s="646">
        <f t="shared" si="7"/>
        <v>0</v>
      </c>
      <c r="S24" s="643"/>
      <c r="T24" s="644">
        <f t="shared" si="1"/>
        <v>0</v>
      </c>
      <c r="U24" s="645"/>
      <c r="V24" s="645">
        <f t="shared" si="2"/>
        <v>0</v>
      </c>
      <c r="W24" s="647">
        <f t="shared" si="3"/>
        <v>0</v>
      </c>
    </row>
    <row r="25" spans="1:23" ht="13.5" customHeight="1">
      <c r="A25" s="736">
        <f t="shared" ref="A25" si="30">+A23+1</f>
        <v>10</v>
      </c>
      <c r="B25" s="721" t="s">
        <v>353</v>
      </c>
      <c r="C25" s="718">
        <f t="shared" ref="C25" si="31">+E25+E26+H25+H26</f>
        <v>0</v>
      </c>
      <c r="D25" s="716"/>
      <c r="E25" s="643"/>
      <c r="F25" s="644">
        <f t="shared" si="5"/>
        <v>0</v>
      </c>
      <c r="G25" s="650"/>
      <c r="H25" s="643"/>
      <c r="I25" s="644">
        <f t="shared" si="0"/>
        <v>0</v>
      </c>
      <c r="J25" s="653"/>
      <c r="K25" s="752"/>
      <c r="L25" s="716">
        <f t="shared" ref="L25" si="32">+N25+N26+S25+S26</f>
        <v>0</v>
      </c>
      <c r="M25" s="736"/>
      <c r="N25" s="643"/>
      <c r="O25" s="644">
        <f t="shared" si="14"/>
        <v>0</v>
      </c>
      <c r="P25" s="645"/>
      <c r="Q25" s="645">
        <f t="shared" si="10"/>
        <v>0</v>
      </c>
      <c r="R25" s="646">
        <f t="shared" si="7"/>
        <v>0</v>
      </c>
      <c r="S25" s="643"/>
      <c r="T25" s="644">
        <f t="shared" si="1"/>
        <v>0</v>
      </c>
      <c r="U25" s="645"/>
      <c r="V25" s="645">
        <f t="shared" si="2"/>
        <v>0</v>
      </c>
      <c r="W25" s="647">
        <f t="shared" si="3"/>
        <v>0</v>
      </c>
    </row>
    <row r="26" spans="1:23" ht="13.5" customHeight="1">
      <c r="A26" s="736"/>
      <c r="B26" s="721"/>
      <c r="C26" s="718"/>
      <c r="D26" s="716"/>
      <c r="E26" s="643"/>
      <c r="F26" s="644">
        <f t="shared" si="5"/>
        <v>0</v>
      </c>
      <c r="G26" s="650"/>
      <c r="H26" s="643"/>
      <c r="I26" s="644">
        <f t="shared" si="0"/>
        <v>0</v>
      </c>
      <c r="J26" s="653"/>
      <c r="K26" s="752"/>
      <c r="L26" s="716"/>
      <c r="M26" s="736"/>
      <c r="N26" s="643"/>
      <c r="O26" s="644">
        <f t="shared" si="14"/>
        <v>0</v>
      </c>
      <c r="P26" s="645"/>
      <c r="Q26" s="645">
        <f t="shared" si="10"/>
        <v>0</v>
      </c>
      <c r="R26" s="646">
        <f t="shared" si="7"/>
        <v>0</v>
      </c>
      <c r="S26" s="643"/>
      <c r="T26" s="644">
        <f t="shared" si="1"/>
        <v>0</v>
      </c>
      <c r="U26" s="645"/>
      <c r="V26" s="645">
        <f t="shared" si="2"/>
        <v>0</v>
      </c>
      <c r="W26" s="647">
        <f t="shared" si="3"/>
        <v>0</v>
      </c>
    </row>
    <row r="27" spans="1:23" ht="13.5" customHeight="1">
      <c r="A27" s="736">
        <f t="shared" ref="A27" si="33">+A25+1</f>
        <v>11</v>
      </c>
      <c r="B27" s="721" t="s">
        <v>354</v>
      </c>
      <c r="C27" s="718">
        <f t="shared" ref="C27" si="34">+E27+E28+H27+H28</f>
        <v>0</v>
      </c>
      <c r="D27" s="716"/>
      <c r="E27" s="643"/>
      <c r="F27" s="644">
        <f t="shared" si="5"/>
        <v>0</v>
      </c>
      <c r="G27" s="650"/>
      <c r="H27" s="643"/>
      <c r="I27" s="644">
        <f t="shared" si="0"/>
        <v>0</v>
      </c>
      <c r="J27" s="653"/>
      <c r="K27" s="752"/>
      <c r="L27" s="716">
        <f t="shared" ref="L27" si="35">+N27+N28+S27+S28</f>
        <v>0</v>
      </c>
      <c r="M27" s="736"/>
      <c r="N27" s="643"/>
      <c r="O27" s="644">
        <f t="shared" si="14"/>
        <v>0</v>
      </c>
      <c r="P27" s="645"/>
      <c r="Q27" s="645">
        <f t="shared" si="10"/>
        <v>0</v>
      </c>
      <c r="R27" s="646">
        <f t="shared" si="7"/>
        <v>0</v>
      </c>
      <c r="S27" s="643"/>
      <c r="T27" s="644">
        <f t="shared" si="1"/>
        <v>0</v>
      </c>
      <c r="U27" s="645"/>
      <c r="V27" s="645">
        <f t="shared" si="2"/>
        <v>0</v>
      </c>
      <c r="W27" s="647">
        <f t="shared" si="3"/>
        <v>0</v>
      </c>
    </row>
    <row r="28" spans="1:23" ht="13.5" customHeight="1">
      <c r="A28" s="736"/>
      <c r="B28" s="721"/>
      <c r="C28" s="718"/>
      <c r="D28" s="716"/>
      <c r="E28" s="643"/>
      <c r="F28" s="644">
        <f t="shared" si="5"/>
        <v>0</v>
      </c>
      <c r="G28" s="650"/>
      <c r="H28" s="643"/>
      <c r="I28" s="644">
        <f t="shared" si="0"/>
        <v>0</v>
      </c>
      <c r="J28" s="653"/>
      <c r="K28" s="752"/>
      <c r="L28" s="716"/>
      <c r="M28" s="736"/>
      <c r="N28" s="643"/>
      <c r="O28" s="644">
        <f t="shared" si="14"/>
        <v>0</v>
      </c>
      <c r="P28" s="645"/>
      <c r="Q28" s="645">
        <f t="shared" si="10"/>
        <v>0</v>
      </c>
      <c r="R28" s="646">
        <f t="shared" si="7"/>
        <v>0</v>
      </c>
      <c r="S28" s="643"/>
      <c r="T28" s="644">
        <f t="shared" si="1"/>
        <v>0</v>
      </c>
      <c r="U28" s="645"/>
      <c r="V28" s="645">
        <f t="shared" si="2"/>
        <v>0</v>
      </c>
      <c r="W28" s="647">
        <f t="shared" si="3"/>
        <v>0</v>
      </c>
    </row>
    <row r="29" spans="1:23" ht="13.5" customHeight="1">
      <c r="A29" s="736">
        <f t="shared" ref="A29" si="36">+A27+1</f>
        <v>12</v>
      </c>
      <c r="B29" s="721" t="s">
        <v>355</v>
      </c>
      <c r="C29" s="718">
        <f t="shared" ref="C29" si="37">+E29+E30+H29+H30</f>
        <v>0</v>
      </c>
      <c r="D29" s="716"/>
      <c r="E29" s="643"/>
      <c r="F29" s="644">
        <f t="shared" si="5"/>
        <v>0</v>
      </c>
      <c r="G29" s="650"/>
      <c r="H29" s="643"/>
      <c r="I29" s="644">
        <f t="shared" si="0"/>
        <v>0</v>
      </c>
      <c r="J29" s="653"/>
      <c r="K29" s="752"/>
      <c r="L29" s="716">
        <f t="shared" ref="L29" si="38">+N29+N30+S29+S30</f>
        <v>0</v>
      </c>
      <c r="M29" s="736"/>
      <c r="N29" s="643"/>
      <c r="O29" s="644">
        <f t="shared" si="14"/>
        <v>0</v>
      </c>
      <c r="P29" s="645"/>
      <c r="Q29" s="645">
        <f t="shared" si="10"/>
        <v>0</v>
      </c>
      <c r="R29" s="646">
        <f t="shared" si="7"/>
        <v>0</v>
      </c>
      <c r="S29" s="643"/>
      <c r="T29" s="644">
        <f t="shared" si="1"/>
        <v>0</v>
      </c>
      <c r="U29" s="645"/>
      <c r="V29" s="645">
        <f t="shared" si="2"/>
        <v>0</v>
      </c>
      <c r="W29" s="647">
        <f t="shared" si="3"/>
        <v>0</v>
      </c>
    </row>
    <row r="30" spans="1:23" ht="13.5" customHeight="1">
      <c r="A30" s="736"/>
      <c r="B30" s="721"/>
      <c r="C30" s="718"/>
      <c r="D30" s="716"/>
      <c r="E30" s="643"/>
      <c r="F30" s="644">
        <f t="shared" si="5"/>
        <v>0</v>
      </c>
      <c r="G30" s="650"/>
      <c r="H30" s="643"/>
      <c r="I30" s="644">
        <f t="shared" si="0"/>
        <v>0</v>
      </c>
      <c r="J30" s="653"/>
      <c r="K30" s="752"/>
      <c r="L30" s="716"/>
      <c r="M30" s="736"/>
      <c r="N30" s="643"/>
      <c r="O30" s="644">
        <f t="shared" si="14"/>
        <v>0</v>
      </c>
      <c r="P30" s="645"/>
      <c r="Q30" s="645">
        <f t="shared" si="10"/>
        <v>0</v>
      </c>
      <c r="R30" s="646">
        <f t="shared" si="7"/>
        <v>0</v>
      </c>
      <c r="S30" s="643"/>
      <c r="T30" s="644">
        <f t="shared" si="1"/>
        <v>0</v>
      </c>
      <c r="U30" s="645"/>
      <c r="V30" s="645">
        <f t="shared" si="2"/>
        <v>0</v>
      </c>
      <c r="W30" s="647">
        <f t="shared" si="3"/>
        <v>0</v>
      </c>
    </row>
    <row r="31" spans="1:23" ht="13.5" customHeight="1">
      <c r="A31" s="736">
        <f t="shared" ref="A31" si="39">+A29+1</f>
        <v>13</v>
      </c>
      <c r="B31" s="749" t="s">
        <v>356</v>
      </c>
      <c r="C31" s="718">
        <f t="shared" ref="C31" si="40">+E31+E32+H31+H32</f>
        <v>0</v>
      </c>
      <c r="D31" s="716"/>
      <c r="E31" s="643"/>
      <c r="F31" s="644">
        <f t="shared" si="5"/>
        <v>0</v>
      </c>
      <c r="G31" s="650"/>
      <c r="H31" s="643"/>
      <c r="I31" s="644">
        <f t="shared" si="0"/>
        <v>0</v>
      </c>
      <c r="J31" s="653"/>
      <c r="K31" s="752"/>
      <c r="L31" s="716">
        <f t="shared" ref="L31" si="41">+N31+N32+S31+S32</f>
        <v>0</v>
      </c>
      <c r="M31" s="736"/>
      <c r="N31" s="643"/>
      <c r="O31" s="644">
        <f t="shared" si="14"/>
        <v>0</v>
      </c>
      <c r="P31" s="645"/>
      <c r="Q31" s="645">
        <f t="shared" si="10"/>
        <v>0</v>
      </c>
      <c r="R31" s="646">
        <f t="shared" si="7"/>
        <v>0</v>
      </c>
      <c r="S31" s="643"/>
      <c r="T31" s="644">
        <f t="shared" si="1"/>
        <v>0</v>
      </c>
      <c r="U31" s="645"/>
      <c r="V31" s="645">
        <f t="shared" si="2"/>
        <v>0</v>
      </c>
      <c r="W31" s="647">
        <f t="shared" si="3"/>
        <v>0</v>
      </c>
    </row>
    <row r="32" spans="1:23" ht="13.5" customHeight="1">
      <c r="A32" s="736"/>
      <c r="B32" s="749"/>
      <c r="C32" s="718"/>
      <c r="D32" s="716"/>
      <c r="E32" s="643"/>
      <c r="F32" s="644">
        <f t="shared" si="5"/>
        <v>0</v>
      </c>
      <c r="G32" s="650"/>
      <c r="H32" s="643"/>
      <c r="I32" s="644">
        <f t="shared" si="0"/>
        <v>0</v>
      </c>
      <c r="J32" s="653"/>
      <c r="K32" s="752"/>
      <c r="L32" s="716"/>
      <c r="M32" s="736"/>
      <c r="N32" s="643"/>
      <c r="O32" s="644">
        <f t="shared" si="14"/>
        <v>0</v>
      </c>
      <c r="P32" s="645"/>
      <c r="Q32" s="645">
        <f t="shared" si="10"/>
        <v>0</v>
      </c>
      <c r="R32" s="646">
        <f t="shared" si="7"/>
        <v>0</v>
      </c>
      <c r="S32" s="643"/>
      <c r="T32" s="644">
        <f t="shared" si="1"/>
        <v>0</v>
      </c>
      <c r="U32" s="645"/>
      <c r="V32" s="645">
        <f t="shared" si="2"/>
        <v>0</v>
      </c>
      <c r="W32" s="647">
        <f t="shared" si="3"/>
        <v>0</v>
      </c>
    </row>
    <row r="33" spans="1:23" ht="13.5" customHeight="1">
      <c r="A33" s="736">
        <f t="shared" ref="A33" si="42">+A31+1</f>
        <v>14</v>
      </c>
      <c r="B33" s="721" t="s">
        <v>357</v>
      </c>
      <c r="C33" s="718">
        <f t="shared" ref="C33" si="43">+E33+E34+H33+H34</f>
        <v>0</v>
      </c>
      <c r="D33" s="716"/>
      <c r="E33" s="643"/>
      <c r="F33" s="644">
        <f t="shared" si="5"/>
        <v>0</v>
      </c>
      <c r="G33" s="650"/>
      <c r="H33" s="643"/>
      <c r="I33" s="644">
        <f t="shared" si="0"/>
        <v>0</v>
      </c>
      <c r="J33" s="653"/>
      <c r="K33" s="752"/>
      <c r="L33" s="716">
        <f t="shared" ref="L33" si="44">+N33+N34+S33+S34</f>
        <v>0</v>
      </c>
      <c r="M33" s="736"/>
      <c r="N33" s="643"/>
      <c r="O33" s="644">
        <f t="shared" si="14"/>
        <v>0</v>
      </c>
      <c r="P33" s="645"/>
      <c r="Q33" s="645">
        <f t="shared" si="10"/>
        <v>0</v>
      </c>
      <c r="R33" s="646">
        <f t="shared" si="7"/>
        <v>0</v>
      </c>
      <c r="S33" s="643"/>
      <c r="T33" s="644">
        <f t="shared" si="1"/>
        <v>0</v>
      </c>
      <c r="U33" s="645"/>
      <c r="V33" s="645">
        <f t="shared" si="2"/>
        <v>0</v>
      </c>
      <c r="W33" s="647">
        <f t="shared" si="3"/>
        <v>0</v>
      </c>
    </row>
    <row r="34" spans="1:23" ht="13.5" customHeight="1">
      <c r="A34" s="736"/>
      <c r="B34" s="721"/>
      <c r="C34" s="718"/>
      <c r="D34" s="716"/>
      <c r="E34" s="643"/>
      <c r="F34" s="644">
        <f t="shared" si="5"/>
        <v>0</v>
      </c>
      <c r="G34" s="650"/>
      <c r="H34" s="643"/>
      <c r="I34" s="644">
        <f t="shared" si="0"/>
        <v>0</v>
      </c>
      <c r="J34" s="653"/>
      <c r="K34" s="752"/>
      <c r="L34" s="716"/>
      <c r="M34" s="736"/>
      <c r="N34" s="643"/>
      <c r="O34" s="644">
        <f t="shared" si="14"/>
        <v>0</v>
      </c>
      <c r="P34" s="645"/>
      <c r="Q34" s="645">
        <f t="shared" si="10"/>
        <v>0</v>
      </c>
      <c r="R34" s="646">
        <f t="shared" si="7"/>
        <v>0</v>
      </c>
      <c r="S34" s="643"/>
      <c r="T34" s="644">
        <f t="shared" si="1"/>
        <v>0</v>
      </c>
      <c r="U34" s="645"/>
      <c r="V34" s="645">
        <f t="shared" si="2"/>
        <v>0</v>
      </c>
      <c r="W34" s="647">
        <f t="shared" si="3"/>
        <v>0</v>
      </c>
    </row>
    <row r="35" spans="1:23" ht="13.5" customHeight="1">
      <c r="A35" s="736">
        <f t="shared" ref="A35" si="45">+A33+1</f>
        <v>15</v>
      </c>
      <c r="B35" s="721" t="s">
        <v>358</v>
      </c>
      <c r="C35" s="718">
        <f t="shared" ref="C35" si="46">+E35+E36+H35+H36</f>
        <v>0</v>
      </c>
      <c r="D35" s="716"/>
      <c r="E35" s="643"/>
      <c r="F35" s="644">
        <f t="shared" si="5"/>
        <v>0</v>
      </c>
      <c r="G35" s="650"/>
      <c r="H35" s="643"/>
      <c r="I35" s="644">
        <f t="shared" si="0"/>
        <v>0</v>
      </c>
      <c r="J35" s="653"/>
      <c r="K35" s="752"/>
      <c r="L35" s="716">
        <f t="shared" ref="L35" si="47">+N35+N36+S35+S36</f>
        <v>0</v>
      </c>
      <c r="M35" s="736"/>
      <c r="N35" s="643"/>
      <c r="O35" s="644">
        <f t="shared" si="14"/>
        <v>0</v>
      </c>
      <c r="P35" s="645"/>
      <c r="Q35" s="645">
        <f t="shared" si="10"/>
        <v>0</v>
      </c>
      <c r="R35" s="646">
        <f t="shared" si="7"/>
        <v>0</v>
      </c>
      <c r="S35" s="643"/>
      <c r="T35" s="644">
        <f t="shared" si="1"/>
        <v>0</v>
      </c>
      <c r="U35" s="645"/>
      <c r="V35" s="645">
        <f t="shared" si="2"/>
        <v>0</v>
      </c>
      <c r="W35" s="647">
        <f t="shared" si="3"/>
        <v>0</v>
      </c>
    </row>
    <row r="36" spans="1:23" ht="13.5" customHeight="1">
      <c r="A36" s="736"/>
      <c r="B36" s="721"/>
      <c r="C36" s="718"/>
      <c r="D36" s="716"/>
      <c r="E36" s="643"/>
      <c r="F36" s="644">
        <f t="shared" si="5"/>
        <v>0</v>
      </c>
      <c r="G36" s="650"/>
      <c r="H36" s="643"/>
      <c r="I36" s="644">
        <f t="shared" si="0"/>
        <v>0</v>
      </c>
      <c r="J36" s="653"/>
      <c r="K36" s="752"/>
      <c r="L36" s="716"/>
      <c r="M36" s="736"/>
      <c r="N36" s="643"/>
      <c r="O36" s="644">
        <f t="shared" si="14"/>
        <v>0</v>
      </c>
      <c r="P36" s="645"/>
      <c r="Q36" s="645">
        <f t="shared" si="10"/>
        <v>0</v>
      </c>
      <c r="R36" s="646">
        <f t="shared" si="7"/>
        <v>0</v>
      </c>
      <c r="S36" s="643"/>
      <c r="T36" s="644">
        <f t="shared" si="1"/>
        <v>0</v>
      </c>
      <c r="U36" s="645"/>
      <c r="V36" s="645">
        <f t="shared" si="2"/>
        <v>0</v>
      </c>
      <c r="W36" s="647">
        <f t="shared" si="3"/>
        <v>0</v>
      </c>
    </row>
    <row r="37" spans="1:23" ht="13.5" customHeight="1">
      <c r="A37" s="736">
        <f t="shared" ref="A37" si="48">+A35+1</f>
        <v>16</v>
      </c>
      <c r="B37" s="721" t="s">
        <v>359</v>
      </c>
      <c r="C37" s="718">
        <f t="shared" ref="C37" si="49">+E37+E38+H37+H38</f>
        <v>0</v>
      </c>
      <c r="D37" s="716"/>
      <c r="E37" s="643"/>
      <c r="F37" s="644">
        <f t="shared" si="5"/>
        <v>0</v>
      </c>
      <c r="G37" s="650"/>
      <c r="H37" s="643"/>
      <c r="I37" s="644">
        <f t="shared" si="0"/>
        <v>0</v>
      </c>
      <c r="J37" s="653"/>
      <c r="K37" s="752"/>
      <c r="L37" s="716">
        <f t="shared" ref="L37" si="50">+N37+N38+S37+S38</f>
        <v>0</v>
      </c>
      <c r="M37" s="736"/>
      <c r="N37" s="643"/>
      <c r="O37" s="644">
        <f t="shared" si="14"/>
        <v>0</v>
      </c>
      <c r="P37" s="645"/>
      <c r="Q37" s="645">
        <f t="shared" si="10"/>
        <v>0</v>
      </c>
      <c r="R37" s="646">
        <f t="shared" si="7"/>
        <v>0</v>
      </c>
      <c r="S37" s="643"/>
      <c r="T37" s="644">
        <f t="shared" si="1"/>
        <v>0</v>
      </c>
      <c r="U37" s="645"/>
      <c r="V37" s="645">
        <f t="shared" si="2"/>
        <v>0</v>
      </c>
      <c r="W37" s="647">
        <f t="shared" si="3"/>
        <v>0</v>
      </c>
    </row>
    <row r="38" spans="1:23" ht="13.5" customHeight="1">
      <c r="A38" s="736"/>
      <c r="B38" s="721"/>
      <c r="C38" s="718"/>
      <c r="D38" s="716"/>
      <c r="E38" s="643"/>
      <c r="F38" s="644">
        <f t="shared" si="5"/>
        <v>0</v>
      </c>
      <c r="G38" s="650"/>
      <c r="H38" s="643"/>
      <c r="I38" s="644">
        <f t="shared" si="0"/>
        <v>0</v>
      </c>
      <c r="J38" s="653"/>
      <c r="K38" s="752"/>
      <c r="L38" s="716"/>
      <c r="M38" s="736"/>
      <c r="N38" s="643"/>
      <c r="O38" s="644">
        <f t="shared" si="14"/>
        <v>0</v>
      </c>
      <c r="P38" s="645"/>
      <c r="Q38" s="645">
        <f t="shared" si="10"/>
        <v>0</v>
      </c>
      <c r="R38" s="646">
        <f t="shared" si="7"/>
        <v>0</v>
      </c>
      <c r="S38" s="643"/>
      <c r="T38" s="644">
        <f t="shared" si="1"/>
        <v>0</v>
      </c>
      <c r="U38" s="645"/>
      <c r="V38" s="645">
        <f t="shared" si="2"/>
        <v>0</v>
      </c>
      <c r="W38" s="647">
        <f t="shared" si="3"/>
        <v>0</v>
      </c>
    </row>
    <row r="39" spans="1:23" ht="13.5" customHeight="1">
      <c r="A39" s="736">
        <f t="shared" ref="A39" si="51">+A37+1</f>
        <v>17</v>
      </c>
      <c r="B39" s="721" t="s">
        <v>360</v>
      </c>
      <c r="C39" s="718">
        <f t="shared" ref="C39" si="52">+E39+E40+H39+H40</f>
        <v>0</v>
      </c>
      <c r="D39" s="716"/>
      <c r="E39" s="643"/>
      <c r="F39" s="644">
        <f t="shared" si="5"/>
        <v>0</v>
      </c>
      <c r="G39" s="650"/>
      <c r="H39" s="643"/>
      <c r="I39" s="644">
        <f t="shared" si="0"/>
        <v>0</v>
      </c>
      <c r="J39" s="653"/>
      <c r="K39" s="752"/>
      <c r="L39" s="716">
        <f t="shared" ref="L39" si="53">+N39+N40+S39+S40</f>
        <v>0</v>
      </c>
      <c r="M39" s="736"/>
      <c r="N39" s="643"/>
      <c r="O39" s="644">
        <f t="shared" si="14"/>
        <v>0</v>
      </c>
      <c r="P39" s="645"/>
      <c r="Q39" s="645">
        <f t="shared" si="10"/>
        <v>0</v>
      </c>
      <c r="R39" s="646">
        <f t="shared" si="7"/>
        <v>0</v>
      </c>
      <c r="S39" s="643"/>
      <c r="T39" s="644">
        <f t="shared" ref="T39:T42" si="54">+S39/210/SQRT(3)*1000</f>
        <v>0</v>
      </c>
      <c r="U39" s="645"/>
      <c r="V39" s="645">
        <f t="shared" ref="V39:V42" si="55">+J39+U39</f>
        <v>0</v>
      </c>
      <c r="W39" s="647">
        <f t="shared" ref="W39:W42" si="56">IF(T39=0,0,+V39/T39*100)</f>
        <v>0</v>
      </c>
    </row>
    <row r="40" spans="1:23" ht="13.5" customHeight="1">
      <c r="A40" s="736"/>
      <c r="B40" s="721"/>
      <c r="C40" s="718"/>
      <c r="D40" s="716"/>
      <c r="E40" s="643"/>
      <c r="F40" s="644">
        <f t="shared" si="5"/>
        <v>0</v>
      </c>
      <c r="G40" s="650"/>
      <c r="H40" s="643"/>
      <c r="I40" s="644">
        <f t="shared" si="0"/>
        <v>0</v>
      </c>
      <c r="J40" s="653"/>
      <c r="K40" s="752"/>
      <c r="L40" s="716"/>
      <c r="M40" s="736"/>
      <c r="N40" s="643"/>
      <c r="O40" s="644">
        <f t="shared" si="14"/>
        <v>0</v>
      </c>
      <c r="P40" s="645"/>
      <c r="Q40" s="645">
        <f t="shared" si="10"/>
        <v>0</v>
      </c>
      <c r="R40" s="646">
        <f t="shared" si="7"/>
        <v>0</v>
      </c>
      <c r="S40" s="643"/>
      <c r="T40" s="644">
        <f t="shared" si="54"/>
        <v>0</v>
      </c>
      <c r="U40" s="645"/>
      <c r="V40" s="645">
        <f t="shared" si="55"/>
        <v>0</v>
      </c>
      <c r="W40" s="647">
        <f t="shared" si="56"/>
        <v>0</v>
      </c>
    </row>
    <row r="41" spans="1:23" ht="13.5" customHeight="1">
      <c r="A41" s="736">
        <f t="shared" ref="A41:A43" si="57">+A39+1</f>
        <v>18</v>
      </c>
      <c r="B41" s="721" t="s">
        <v>361</v>
      </c>
      <c r="C41" s="718">
        <f t="shared" ref="C41" si="58">+E41+E42+H41+H42</f>
        <v>0</v>
      </c>
      <c r="D41" s="716"/>
      <c r="E41" s="643"/>
      <c r="F41" s="644">
        <f t="shared" si="5"/>
        <v>0</v>
      </c>
      <c r="G41" s="650"/>
      <c r="H41" s="643"/>
      <c r="I41" s="644">
        <f t="shared" si="0"/>
        <v>0</v>
      </c>
      <c r="J41" s="653"/>
      <c r="K41" s="752"/>
      <c r="L41" s="716">
        <f t="shared" ref="L41" si="59">+N41+N42+S41+S42</f>
        <v>0</v>
      </c>
      <c r="M41" s="736"/>
      <c r="N41" s="643"/>
      <c r="O41" s="644">
        <f t="shared" si="14"/>
        <v>0</v>
      </c>
      <c r="P41" s="645"/>
      <c r="Q41" s="645">
        <f t="shared" si="10"/>
        <v>0</v>
      </c>
      <c r="R41" s="646">
        <f t="shared" si="7"/>
        <v>0</v>
      </c>
      <c r="S41" s="643"/>
      <c r="T41" s="644">
        <f t="shared" si="54"/>
        <v>0</v>
      </c>
      <c r="U41" s="645"/>
      <c r="V41" s="645">
        <f t="shared" si="55"/>
        <v>0</v>
      </c>
      <c r="W41" s="647">
        <f t="shared" si="56"/>
        <v>0</v>
      </c>
    </row>
    <row r="42" spans="1:23" ht="13.5" customHeight="1">
      <c r="A42" s="736"/>
      <c r="B42" s="721"/>
      <c r="C42" s="718"/>
      <c r="D42" s="716"/>
      <c r="E42" s="643"/>
      <c r="F42" s="644">
        <f t="shared" si="5"/>
        <v>0</v>
      </c>
      <c r="G42" s="650"/>
      <c r="H42" s="643"/>
      <c r="I42" s="644">
        <f t="shared" si="0"/>
        <v>0</v>
      </c>
      <c r="J42" s="653"/>
      <c r="K42" s="752"/>
      <c r="L42" s="716"/>
      <c r="M42" s="736"/>
      <c r="N42" s="643"/>
      <c r="O42" s="644">
        <f t="shared" si="14"/>
        <v>0</v>
      </c>
      <c r="P42" s="645"/>
      <c r="Q42" s="645">
        <f t="shared" si="10"/>
        <v>0</v>
      </c>
      <c r="R42" s="646">
        <f t="shared" si="7"/>
        <v>0</v>
      </c>
      <c r="S42" s="643"/>
      <c r="T42" s="644">
        <f t="shared" si="54"/>
        <v>0</v>
      </c>
      <c r="U42" s="645"/>
      <c r="V42" s="645">
        <f t="shared" si="55"/>
        <v>0</v>
      </c>
      <c r="W42" s="647">
        <f t="shared" si="56"/>
        <v>0</v>
      </c>
    </row>
    <row r="43" spans="1:23" ht="13.5" customHeight="1">
      <c r="A43" s="736">
        <f t="shared" si="57"/>
        <v>19</v>
      </c>
      <c r="B43" s="721" t="s">
        <v>362</v>
      </c>
      <c r="C43" s="718">
        <f t="shared" ref="C43" si="60">+E43+E44+H43+H44</f>
        <v>0</v>
      </c>
      <c r="D43" s="716"/>
      <c r="E43" s="643"/>
      <c r="F43" s="644">
        <f t="shared" si="5"/>
        <v>0</v>
      </c>
      <c r="G43" s="650"/>
      <c r="H43" s="643"/>
      <c r="I43" s="644">
        <f>+H43/210/SQRT(3)*1000</f>
        <v>0</v>
      </c>
      <c r="J43" s="653"/>
      <c r="K43" s="752"/>
      <c r="L43" s="716">
        <f t="shared" ref="L43" si="61">+N43+N44+S43+S44</f>
        <v>0</v>
      </c>
      <c r="M43" s="736"/>
      <c r="N43" s="643"/>
      <c r="O43" s="644">
        <f t="shared" si="14"/>
        <v>0</v>
      </c>
      <c r="P43" s="645"/>
      <c r="Q43" s="645">
        <f t="shared" si="10"/>
        <v>0</v>
      </c>
      <c r="R43" s="646">
        <f t="shared" si="7"/>
        <v>0</v>
      </c>
      <c r="S43" s="643"/>
      <c r="T43" s="644">
        <f>+S43/210/SQRT(3)*1000</f>
        <v>0</v>
      </c>
      <c r="U43" s="645"/>
      <c r="V43" s="645">
        <f>+J43+U43</f>
        <v>0</v>
      </c>
      <c r="W43" s="647">
        <f>IF(T43=0,0,+V43/T43*100)</f>
        <v>0</v>
      </c>
    </row>
    <row r="44" spans="1:23" ht="13.5" customHeight="1">
      <c r="A44" s="736"/>
      <c r="B44" s="721"/>
      <c r="C44" s="718"/>
      <c r="D44" s="716"/>
      <c r="E44" s="643"/>
      <c r="F44" s="644">
        <f t="shared" si="5"/>
        <v>0</v>
      </c>
      <c r="G44" s="650"/>
      <c r="H44" s="643"/>
      <c r="I44" s="644">
        <f>+H44/210/SQRT(3)*1000</f>
        <v>0</v>
      </c>
      <c r="J44" s="653"/>
      <c r="K44" s="752"/>
      <c r="L44" s="716"/>
      <c r="M44" s="736"/>
      <c r="N44" s="643"/>
      <c r="O44" s="644">
        <f t="shared" si="14"/>
        <v>0</v>
      </c>
      <c r="P44" s="645"/>
      <c r="Q44" s="645">
        <f t="shared" si="10"/>
        <v>0</v>
      </c>
      <c r="R44" s="646">
        <f t="shared" si="7"/>
        <v>0</v>
      </c>
      <c r="S44" s="643"/>
      <c r="T44" s="644">
        <f>+S44/210/SQRT(3)*1000</f>
        <v>0</v>
      </c>
      <c r="U44" s="645"/>
      <c r="V44" s="645">
        <f>+J44+U44</f>
        <v>0</v>
      </c>
      <c r="W44" s="647">
        <f>IF(T44=0,0,+V44/T44*100)</f>
        <v>0</v>
      </c>
    </row>
    <row r="45" spans="1:23" ht="13.5" customHeight="1">
      <c r="A45" s="736">
        <f t="shared" ref="A45:A49" si="62">+A43+1</f>
        <v>20</v>
      </c>
      <c r="B45" s="721" t="s">
        <v>363</v>
      </c>
      <c r="C45" s="718">
        <f t="shared" ref="C45" si="63">+E45+E46+H45+H46</f>
        <v>0</v>
      </c>
      <c r="D45" s="716"/>
      <c r="E45" s="643"/>
      <c r="F45" s="644">
        <f t="shared" si="5"/>
        <v>0</v>
      </c>
      <c r="G45" s="650"/>
      <c r="H45" s="643"/>
      <c r="I45" s="644">
        <f t="shared" ref="I45:I48" si="64">+H45/210/SQRT(3)*1000</f>
        <v>0</v>
      </c>
      <c r="J45" s="653"/>
      <c r="K45" s="752"/>
      <c r="L45" s="716">
        <f t="shared" ref="L45" si="65">+N45+N46+S45+S46</f>
        <v>0</v>
      </c>
      <c r="M45" s="736"/>
      <c r="N45" s="643"/>
      <c r="O45" s="644">
        <f t="shared" si="14"/>
        <v>0</v>
      </c>
      <c r="P45" s="645"/>
      <c r="Q45" s="645">
        <f t="shared" si="10"/>
        <v>0</v>
      </c>
      <c r="R45" s="646">
        <f t="shared" si="7"/>
        <v>0</v>
      </c>
      <c r="S45" s="643"/>
      <c r="T45" s="644">
        <f t="shared" ref="T45:T48" si="66">+S45/210/SQRT(3)*1000</f>
        <v>0</v>
      </c>
      <c r="U45" s="645"/>
      <c r="V45" s="645">
        <f t="shared" ref="V45:V48" si="67">+J45+U45</f>
        <v>0</v>
      </c>
      <c r="W45" s="647">
        <f t="shared" ref="W45:W48" si="68">IF(T45=0,0,+V45/T45*100)</f>
        <v>0</v>
      </c>
    </row>
    <row r="46" spans="1:23" ht="13.5" customHeight="1">
      <c r="A46" s="736"/>
      <c r="B46" s="721"/>
      <c r="C46" s="718"/>
      <c r="D46" s="716"/>
      <c r="E46" s="643"/>
      <c r="F46" s="644">
        <f t="shared" si="5"/>
        <v>0</v>
      </c>
      <c r="G46" s="650"/>
      <c r="H46" s="643"/>
      <c r="I46" s="644">
        <f t="shared" si="64"/>
        <v>0</v>
      </c>
      <c r="J46" s="653"/>
      <c r="K46" s="752"/>
      <c r="L46" s="716"/>
      <c r="M46" s="736"/>
      <c r="N46" s="643"/>
      <c r="O46" s="644">
        <f t="shared" si="14"/>
        <v>0</v>
      </c>
      <c r="P46" s="645"/>
      <c r="Q46" s="645">
        <f t="shared" si="10"/>
        <v>0</v>
      </c>
      <c r="R46" s="646">
        <f t="shared" si="7"/>
        <v>0</v>
      </c>
      <c r="S46" s="643"/>
      <c r="T46" s="644">
        <f t="shared" si="66"/>
        <v>0</v>
      </c>
      <c r="U46" s="645"/>
      <c r="V46" s="645">
        <f t="shared" si="67"/>
        <v>0</v>
      </c>
      <c r="W46" s="647">
        <f t="shared" si="68"/>
        <v>0</v>
      </c>
    </row>
    <row r="47" spans="1:23" ht="13.5" customHeight="1">
      <c r="A47" s="736">
        <f t="shared" si="62"/>
        <v>21</v>
      </c>
      <c r="B47" s="721" t="s">
        <v>364</v>
      </c>
      <c r="C47" s="718">
        <f t="shared" ref="C47" si="69">+E47+E48+H47+H48</f>
        <v>0</v>
      </c>
      <c r="D47" s="716"/>
      <c r="E47" s="643"/>
      <c r="F47" s="644">
        <f t="shared" si="5"/>
        <v>0</v>
      </c>
      <c r="G47" s="650"/>
      <c r="H47" s="643"/>
      <c r="I47" s="644">
        <f t="shared" si="64"/>
        <v>0</v>
      </c>
      <c r="J47" s="653"/>
      <c r="K47" s="752"/>
      <c r="L47" s="716">
        <f t="shared" ref="L47" si="70">+N47+N48+S47+S48</f>
        <v>0</v>
      </c>
      <c r="M47" s="736"/>
      <c r="N47" s="643"/>
      <c r="O47" s="644">
        <f t="shared" si="14"/>
        <v>0</v>
      </c>
      <c r="P47" s="645"/>
      <c r="Q47" s="645">
        <f t="shared" si="10"/>
        <v>0</v>
      </c>
      <c r="R47" s="646">
        <f t="shared" si="7"/>
        <v>0</v>
      </c>
      <c r="S47" s="643"/>
      <c r="T47" s="644">
        <f t="shared" si="66"/>
        <v>0</v>
      </c>
      <c r="U47" s="645"/>
      <c r="V47" s="645">
        <f t="shared" si="67"/>
        <v>0</v>
      </c>
      <c r="W47" s="647">
        <f t="shared" si="68"/>
        <v>0</v>
      </c>
    </row>
    <row r="48" spans="1:23" ht="13.5" customHeight="1">
      <c r="A48" s="736"/>
      <c r="B48" s="721"/>
      <c r="C48" s="718"/>
      <c r="D48" s="716"/>
      <c r="E48" s="643"/>
      <c r="F48" s="644">
        <f t="shared" si="5"/>
        <v>0</v>
      </c>
      <c r="G48" s="650"/>
      <c r="H48" s="643"/>
      <c r="I48" s="644">
        <f t="shared" si="64"/>
        <v>0</v>
      </c>
      <c r="J48" s="653"/>
      <c r="K48" s="752"/>
      <c r="L48" s="716"/>
      <c r="M48" s="736"/>
      <c r="N48" s="643"/>
      <c r="O48" s="644">
        <f t="shared" si="14"/>
        <v>0</v>
      </c>
      <c r="P48" s="645"/>
      <c r="Q48" s="645">
        <f t="shared" si="10"/>
        <v>0</v>
      </c>
      <c r="R48" s="646">
        <f t="shared" si="7"/>
        <v>0</v>
      </c>
      <c r="S48" s="643"/>
      <c r="T48" s="644">
        <f t="shared" si="66"/>
        <v>0</v>
      </c>
      <c r="U48" s="645"/>
      <c r="V48" s="645">
        <f t="shared" si="67"/>
        <v>0</v>
      </c>
      <c r="W48" s="647">
        <f t="shared" si="68"/>
        <v>0</v>
      </c>
    </row>
    <row r="49" spans="1:23" ht="13.5" customHeight="1">
      <c r="A49" s="736">
        <f t="shared" si="62"/>
        <v>22</v>
      </c>
      <c r="B49" s="721" t="s">
        <v>365</v>
      </c>
      <c r="C49" s="718">
        <f t="shared" ref="C49" si="71">+E49+E50+H49+H50</f>
        <v>0</v>
      </c>
      <c r="D49" s="716"/>
      <c r="E49" s="643"/>
      <c r="F49" s="644">
        <f t="shared" si="5"/>
        <v>0</v>
      </c>
      <c r="G49" s="650"/>
      <c r="H49" s="643"/>
      <c r="I49" s="644">
        <f>+H49/210/SQRT(3)*1000</f>
        <v>0</v>
      </c>
      <c r="J49" s="653"/>
      <c r="K49" s="752"/>
      <c r="L49" s="716">
        <f t="shared" ref="L49" si="72">+N49+N50+S49+S50</f>
        <v>0</v>
      </c>
      <c r="M49" s="736"/>
      <c r="N49" s="643"/>
      <c r="O49" s="644">
        <f t="shared" si="14"/>
        <v>0</v>
      </c>
      <c r="P49" s="645"/>
      <c r="Q49" s="645">
        <f t="shared" si="10"/>
        <v>0</v>
      </c>
      <c r="R49" s="646">
        <f t="shared" si="7"/>
        <v>0</v>
      </c>
      <c r="S49" s="643"/>
      <c r="T49" s="644">
        <f>+S49/210/SQRT(3)*1000</f>
        <v>0</v>
      </c>
      <c r="U49" s="645"/>
      <c r="V49" s="645">
        <f>+J49+U49</f>
        <v>0</v>
      </c>
      <c r="W49" s="647">
        <f>IF(T49=0,0,+V49/T49*100)</f>
        <v>0</v>
      </c>
    </row>
    <row r="50" spans="1:23" ht="13.5" customHeight="1">
      <c r="A50" s="736"/>
      <c r="B50" s="721"/>
      <c r="C50" s="718"/>
      <c r="D50" s="716"/>
      <c r="E50" s="643"/>
      <c r="F50" s="644">
        <f t="shared" si="5"/>
        <v>0</v>
      </c>
      <c r="G50" s="650"/>
      <c r="H50" s="643"/>
      <c r="I50" s="644">
        <f>+H50/210/SQRT(3)*1000</f>
        <v>0</v>
      </c>
      <c r="J50" s="653"/>
      <c r="K50" s="752"/>
      <c r="L50" s="716"/>
      <c r="M50" s="736"/>
      <c r="N50" s="643"/>
      <c r="O50" s="644">
        <f t="shared" si="14"/>
        <v>0</v>
      </c>
      <c r="P50" s="645"/>
      <c r="Q50" s="645">
        <f t="shared" si="10"/>
        <v>0</v>
      </c>
      <c r="R50" s="646">
        <f t="shared" si="7"/>
        <v>0</v>
      </c>
      <c r="S50" s="643"/>
      <c r="T50" s="644">
        <f>+S50/210/SQRT(3)*1000</f>
        <v>0</v>
      </c>
      <c r="U50" s="645"/>
      <c r="V50" s="645">
        <f>+J50+U50</f>
        <v>0</v>
      </c>
      <c r="W50" s="647">
        <f>IF(T50=0,0,+V50/T50*100)</f>
        <v>0</v>
      </c>
    </row>
    <row r="51" spans="1:23" ht="13.5" customHeight="1">
      <c r="A51" s="736">
        <f t="shared" ref="A51" si="73">+A49+1</f>
        <v>23</v>
      </c>
      <c r="B51" s="721" t="s">
        <v>366</v>
      </c>
      <c r="C51" s="718">
        <f t="shared" ref="C51" si="74">+E51+E52+H51+H52</f>
        <v>0</v>
      </c>
      <c r="D51" s="716"/>
      <c r="E51" s="643"/>
      <c r="F51" s="644">
        <f t="shared" si="5"/>
        <v>0</v>
      </c>
      <c r="G51" s="650"/>
      <c r="H51" s="643"/>
      <c r="I51" s="644">
        <f>+H51/210/SQRT(3)*1000</f>
        <v>0</v>
      </c>
      <c r="J51" s="653"/>
      <c r="K51" s="752"/>
      <c r="L51" s="716">
        <f t="shared" ref="L51" si="75">+N51+N52+S51+S52</f>
        <v>0</v>
      </c>
      <c r="M51" s="736"/>
      <c r="N51" s="643"/>
      <c r="O51" s="644">
        <f t="shared" si="14"/>
        <v>0</v>
      </c>
      <c r="P51" s="645"/>
      <c r="Q51" s="645">
        <f t="shared" si="10"/>
        <v>0</v>
      </c>
      <c r="R51" s="646">
        <f t="shared" si="7"/>
        <v>0</v>
      </c>
      <c r="S51" s="643"/>
      <c r="T51" s="644">
        <f>+S51/210/SQRT(3)*1000</f>
        <v>0</v>
      </c>
      <c r="U51" s="645"/>
      <c r="V51" s="645">
        <f>+J51+U51</f>
        <v>0</v>
      </c>
      <c r="W51" s="647">
        <f>IF(T51=0,0,+V51/T51*100)</f>
        <v>0</v>
      </c>
    </row>
    <row r="52" spans="1:23" ht="13.5" customHeight="1">
      <c r="A52" s="736"/>
      <c r="B52" s="721"/>
      <c r="C52" s="718"/>
      <c r="D52" s="716"/>
      <c r="E52" s="643"/>
      <c r="F52" s="644">
        <f t="shared" si="5"/>
        <v>0</v>
      </c>
      <c r="G52" s="650"/>
      <c r="H52" s="643"/>
      <c r="I52" s="644">
        <f>+H52/210/SQRT(3)*1000</f>
        <v>0</v>
      </c>
      <c r="J52" s="653"/>
      <c r="K52" s="752"/>
      <c r="L52" s="716"/>
      <c r="M52" s="736"/>
      <c r="N52" s="643"/>
      <c r="O52" s="644">
        <f t="shared" si="14"/>
        <v>0</v>
      </c>
      <c r="P52" s="645"/>
      <c r="Q52" s="645">
        <f t="shared" si="10"/>
        <v>0</v>
      </c>
      <c r="R52" s="646">
        <f t="shared" si="7"/>
        <v>0</v>
      </c>
      <c r="S52" s="643"/>
      <c r="T52" s="644">
        <f>+S52/210/SQRT(3)*1000</f>
        <v>0</v>
      </c>
      <c r="U52" s="645"/>
      <c r="V52" s="645">
        <f>+J52+U52</f>
        <v>0</v>
      </c>
      <c r="W52" s="647">
        <f>IF(T52=0,0,+V52/T52*100)</f>
        <v>0</v>
      </c>
    </row>
    <row r="53" spans="1:23" ht="13.5" customHeight="1">
      <c r="A53" s="736">
        <f t="shared" ref="A53" si="76">+A51+1</f>
        <v>24</v>
      </c>
      <c r="B53" s="721" t="s">
        <v>367</v>
      </c>
      <c r="C53" s="718">
        <f t="shared" ref="C53" si="77">+E53+E54+H53+H54</f>
        <v>0</v>
      </c>
      <c r="D53" s="716"/>
      <c r="E53" s="643"/>
      <c r="F53" s="644">
        <f t="shared" si="5"/>
        <v>0</v>
      </c>
      <c r="G53" s="650"/>
      <c r="H53" s="643"/>
      <c r="I53" s="644">
        <f t="shared" ref="I53:I56" si="78">+H53/210/SQRT(3)*1000</f>
        <v>0</v>
      </c>
      <c r="J53" s="653"/>
      <c r="K53" s="752"/>
      <c r="L53" s="716">
        <f t="shared" ref="L53" si="79">+N53+N54+S53+S54</f>
        <v>0</v>
      </c>
      <c r="M53" s="736"/>
      <c r="N53" s="643"/>
      <c r="O53" s="644">
        <f t="shared" si="14"/>
        <v>0</v>
      </c>
      <c r="P53" s="645"/>
      <c r="Q53" s="645">
        <f t="shared" si="10"/>
        <v>0</v>
      </c>
      <c r="R53" s="646">
        <f t="shared" si="7"/>
        <v>0</v>
      </c>
      <c r="S53" s="643"/>
      <c r="T53" s="644">
        <f t="shared" ref="T53:T56" si="80">+S53/210/SQRT(3)*1000</f>
        <v>0</v>
      </c>
      <c r="U53" s="645"/>
      <c r="V53" s="645">
        <f t="shared" ref="V53:V56" si="81">+J53+U53</f>
        <v>0</v>
      </c>
      <c r="W53" s="647">
        <f t="shared" ref="W53:W56" si="82">IF(T53=0,0,+V53/T53*100)</f>
        <v>0</v>
      </c>
    </row>
    <row r="54" spans="1:23" ht="13.5" customHeight="1">
      <c r="A54" s="736"/>
      <c r="B54" s="721"/>
      <c r="C54" s="718"/>
      <c r="D54" s="716"/>
      <c r="E54" s="643"/>
      <c r="F54" s="644">
        <f t="shared" si="5"/>
        <v>0</v>
      </c>
      <c r="G54" s="650"/>
      <c r="H54" s="643"/>
      <c r="I54" s="644">
        <f t="shared" si="78"/>
        <v>0</v>
      </c>
      <c r="J54" s="653"/>
      <c r="K54" s="752"/>
      <c r="L54" s="716"/>
      <c r="M54" s="736"/>
      <c r="N54" s="643"/>
      <c r="O54" s="644">
        <f t="shared" si="14"/>
        <v>0</v>
      </c>
      <c r="P54" s="645"/>
      <c r="Q54" s="645">
        <f t="shared" si="10"/>
        <v>0</v>
      </c>
      <c r="R54" s="646">
        <f t="shared" si="7"/>
        <v>0</v>
      </c>
      <c r="S54" s="643"/>
      <c r="T54" s="644">
        <f t="shared" si="80"/>
        <v>0</v>
      </c>
      <c r="U54" s="645"/>
      <c r="V54" s="645">
        <f t="shared" si="81"/>
        <v>0</v>
      </c>
      <c r="W54" s="647">
        <f t="shared" si="82"/>
        <v>0</v>
      </c>
    </row>
    <row r="55" spans="1:23" ht="13.5" customHeight="1">
      <c r="A55" s="736">
        <f t="shared" ref="A55" si="83">+A53+1</f>
        <v>25</v>
      </c>
      <c r="B55" s="721" t="s">
        <v>368</v>
      </c>
      <c r="C55" s="718">
        <f t="shared" ref="C55" si="84">+E55+E56+H55+H56</f>
        <v>0</v>
      </c>
      <c r="D55" s="716"/>
      <c r="E55" s="643"/>
      <c r="F55" s="644">
        <f t="shared" si="5"/>
        <v>0</v>
      </c>
      <c r="G55" s="650"/>
      <c r="H55" s="643"/>
      <c r="I55" s="644">
        <f t="shared" si="78"/>
        <v>0</v>
      </c>
      <c r="J55" s="653"/>
      <c r="K55" s="752"/>
      <c r="L55" s="716">
        <f t="shared" ref="L55" si="85">+N55+N56+S55+S56</f>
        <v>0</v>
      </c>
      <c r="M55" s="736"/>
      <c r="N55" s="643"/>
      <c r="O55" s="644">
        <f t="shared" si="14"/>
        <v>0</v>
      </c>
      <c r="P55" s="645"/>
      <c r="Q55" s="645">
        <f t="shared" si="10"/>
        <v>0</v>
      </c>
      <c r="R55" s="646">
        <f t="shared" si="7"/>
        <v>0</v>
      </c>
      <c r="S55" s="643"/>
      <c r="T55" s="644">
        <f t="shared" si="80"/>
        <v>0</v>
      </c>
      <c r="U55" s="645"/>
      <c r="V55" s="645">
        <f t="shared" si="81"/>
        <v>0</v>
      </c>
      <c r="W55" s="647">
        <f t="shared" si="82"/>
        <v>0</v>
      </c>
    </row>
    <row r="56" spans="1:23" ht="13.5" customHeight="1">
      <c r="A56" s="736"/>
      <c r="B56" s="721"/>
      <c r="C56" s="718"/>
      <c r="D56" s="716"/>
      <c r="E56" s="643"/>
      <c r="F56" s="644">
        <f t="shared" si="5"/>
        <v>0</v>
      </c>
      <c r="G56" s="650"/>
      <c r="H56" s="643"/>
      <c r="I56" s="644">
        <f t="shared" si="78"/>
        <v>0</v>
      </c>
      <c r="J56" s="653"/>
      <c r="K56" s="752"/>
      <c r="L56" s="716"/>
      <c r="M56" s="736"/>
      <c r="N56" s="643"/>
      <c r="O56" s="644">
        <f t="shared" si="14"/>
        <v>0</v>
      </c>
      <c r="P56" s="645"/>
      <c r="Q56" s="645">
        <f t="shared" si="10"/>
        <v>0</v>
      </c>
      <c r="R56" s="646">
        <f t="shared" si="7"/>
        <v>0</v>
      </c>
      <c r="S56" s="643"/>
      <c r="T56" s="644">
        <f t="shared" si="80"/>
        <v>0</v>
      </c>
      <c r="U56" s="645"/>
      <c r="V56" s="645">
        <f t="shared" si="81"/>
        <v>0</v>
      </c>
      <c r="W56" s="647">
        <f t="shared" si="82"/>
        <v>0</v>
      </c>
    </row>
    <row r="57" spans="1:23" ht="13.5" customHeight="1">
      <c r="A57" s="736">
        <f t="shared" ref="A57" si="86">+A55+1</f>
        <v>26</v>
      </c>
      <c r="B57" s="721" t="s">
        <v>369</v>
      </c>
      <c r="C57" s="718">
        <f t="shared" ref="C57" si="87">+E57+E58+H57+H58</f>
        <v>0</v>
      </c>
      <c r="D57" s="716"/>
      <c r="E57" s="643"/>
      <c r="F57" s="644">
        <f t="shared" si="5"/>
        <v>0</v>
      </c>
      <c r="G57" s="650"/>
      <c r="H57" s="643"/>
      <c r="I57" s="644">
        <f>+H57/210/SQRT(3)*1000</f>
        <v>0</v>
      </c>
      <c r="J57" s="653"/>
      <c r="K57" s="752"/>
      <c r="L57" s="716">
        <f t="shared" ref="L57" si="88">+N57+N58+S57+S58</f>
        <v>0</v>
      </c>
      <c r="M57" s="736"/>
      <c r="N57" s="643"/>
      <c r="O57" s="644">
        <f t="shared" si="14"/>
        <v>0</v>
      </c>
      <c r="P57" s="645"/>
      <c r="Q57" s="645">
        <f t="shared" si="10"/>
        <v>0</v>
      </c>
      <c r="R57" s="646">
        <f t="shared" si="7"/>
        <v>0</v>
      </c>
      <c r="S57" s="643"/>
      <c r="T57" s="644">
        <f>+S57/210/SQRT(3)*1000</f>
        <v>0</v>
      </c>
      <c r="U57" s="645"/>
      <c r="V57" s="645">
        <f>+J57+U57</f>
        <v>0</v>
      </c>
      <c r="W57" s="647">
        <f>IF(T57=0,0,+V57/T57*100)</f>
        <v>0</v>
      </c>
    </row>
    <row r="58" spans="1:23" ht="13.5" customHeight="1">
      <c r="A58" s="736"/>
      <c r="B58" s="721"/>
      <c r="C58" s="718"/>
      <c r="D58" s="716"/>
      <c r="E58" s="643"/>
      <c r="F58" s="644">
        <f t="shared" si="5"/>
        <v>0</v>
      </c>
      <c r="G58" s="650"/>
      <c r="H58" s="643"/>
      <c r="I58" s="644">
        <f>+H58/210/SQRT(3)*1000</f>
        <v>0</v>
      </c>
      <c r="J58" s="653"/>
      <c r="K58" s="752"/>
      <c r="L58" s="716"/>
      <c r="M58" s="736"/>
      <c r="N58" s="643"/>
      <c r="O58" s="644">
        <f t="shared" si="14"/>
        <v>0</v>
      </c>
      <c r="P58" s="645"/>
      <c r="Q58" s="645">
        <f t="shared" si="10"/>
        <v>0</v>
      </c>
      <c r="R58" s="646">
        <f t="shared" si="7"/>
        <v>0</v>
      </c>
      <c r="S58" s="643"/>
      <c r="T58" s="644">
        <f>+S58/210/SQRT(3)*1000</f>
        <v>0</v>
      </c>
      <c r="U58" s="645"/>
      <c r="V58" s="645">
        <f>+J58+U58</f>
        <v>0</v>
      </c>
      <c r="W58" s="647">
        <f>IF(T58=0,0,+V58/T58*100)</f>
        <v>0</v>
      </c>
    </row>
    <row r="59" spans="1:23" ht="13.5" customHeight="1">
      <c r="A59" s="736">
        <f t="shared" ref="A59:A65" si="89">+A57+1</f>
        <v>27</v>
      </c>
      <c r="B59" s="721" t="s">
        <v>370</v>
      </c>
      <c r="C59" s="718">
        <f t="shared" ref="C59" si="90">+E59+E60+H59+H60</f>
        <v>0</v>
      </c>
      <c r="D59" s="716"/>
      <c r="E59" s="643"/>
      <c r="F59" s="644">
        <f t="shared" si="5"/>
        <v>0</v>
      </c>
      <c r="G59" s="650"/>
      <c r="H59" s="643"/>
      <c r="I59" s="644">
        <f>+H59/210/SQRT(3)*1000</f>
        <v>0</v>
      </c>
      <c r="J59" s="653"/>
      <c r="K59" s="752"/>
      <c r="L59" s="716">
        <f t="shared" ref="L59" si="91">+N59+N60+S59+S60</f>
        <v>0</v>
      </c>
      <c r="M59" s="736"/>
      <c r="N59" s="643"/>
      <c r="O59" s="644">
        <f t="shared" si="14"/>
        <v>0</v>
      </c>
      <c r="P59" s="645"/>
      <c r="Q59" s="645">
        <f t="shared" si="10"/>
        <v>0</v>
      </c>
      <c r="R59" s="646">
        <f t="shared" si="7"/>
        <v>0</v>
      </c>
      <c r="S59" s="643"/>
      <c r="T59" s="644">
        <f>+S59/210/SQRT(3)*1000</f>
        <v>0</v>
      </c>
      <c r="U59" s="645"/>
      <c r="V59" s="645">
        <f>+J59+U59</f>
        <v>0</v>
      </c>
      <c r="W59" s="647">
        <f>IF(T59=0,0,+V59/T59*100)</f>
        <v>0</v>
      </c>
    </row>
    <row r="60" spans="1:23" ht="13.5" customHeight="1">
      <c r="A60" s="736"/>
      <c r="B60" s="721"/>
      <c r="C60" s="718"/>
      <c r="D60" s="716"/>
      <c r="E60" s="643"/>
      <c r="F60" s="644">
        <f t="shared" si="5"/>
        <v>0</v>
      </c>
      <c r="G60" s="650"/>
      <c r="H60" s="643"/>
      <c r="I60" s="644">
        <f>+H60/210/SQRT(3)*1000</f>
        <v>0</v>
      </c>
      <c r="J60" s="653"/>
      <c r="K60" s="752"/>
      <c r="L60" s="716"/>
      <c r="M60" s="736"/>
      <c r="N60" s="643"/>
      <c r="O60" s="644">
        <f t="shared" si="14"/>
        <v>0</v>
      </c>
      <c r="P60" s="645"/>
      <c r="Q60" s="645">
        <f t="shared" si="10"/>
        <v>0</v>
      </c>
      <c r="R60" s="646">
        <f t="shared" si="7"/>
        <v>0</v>
      </c>
      <c r="S60" s="643"/>
      <c r="T60" s="644">
        <f>+S60/210/SQRT(3)*1000</f>
        <v>0</v>
      </c>
      <c r="U60" s="645"/>
      <c r="V60" s="645">
        <f>+J60+U60</f>
        <v>0</v>
      </c>
      <c r="W60" s="647">
        <f>IF(T60=0,0,+V60/T60*100)</f>
        <v>0</v>
      </c>
    </row>
    <row r="61" spans="1:23" ht="13.5" customHeight="1">
      <c r="A61" s="736">
        <f t="shared" si="89"/>
        <v>28</v>
      </c>
      <c r="B61" s="721" t="s">
        <v>371</v>
      </c>
      <c r="C61" s="718">
        <f t="shared" ref="C61" si="92">+E61+E62+H61+H62</f>
        <v>0</v>
      </c>
      <c r="D61" s="716"/>
      <c r="E61" s="643"/>
      <c r="F61" s="644">
        <f t="shared" si="5"/>
        <v>0</v>
      </c>
      <c r="G61" s="650"/>
      <c r="H61" s="643"/>
      <c r="I61" s="644">
        <f t="shared" ref="I61:I64" si="93">+H61/210/SQRT(3)*1000</f>
        <v>0</v>
      </c>
      <c r="J61" s="653"/>
      <c r="K61" s="752"/>
      <c r="L61" s="716">
        <f t="shared" ref="L61" si="94">+N61+N62+S61+S62</f>
        <v>0</v>
      </c>
      <c r="M61" s="736"/>
      <c r="N61" s="643"/>
      <c r="O61" s="644">
        <f t="shared" si="14"/>
        <v>0</v>
      </c>
      <c r="P61" s="645"/>
      <c r="Q61" s="645">
        <f t="shared" si="10"/>
        <v>0</v>
      </c>
      <c r="R61" s="646">
        <f t="shared" si="7"/>
        <v>0</v>
      </c>
      <c r="S61" s="643"/>
      <c r="T61" s="644">
        <f t="shared" ref="T61:T64" si="95">+S61/210/SQRT(3)*1000</f>
        <v>0</v>
      </c>
      <c r="U61" s="645"/>
      <c r="V61" s="645">
        <f t="shared" ref="V61:V64" si="96">+J61+U61</f>
        <v>0</v>
      </c>
      <c r="W61" s="647">
        <f t="shared" ref="W61:W64" si="97">IF(T61=0,0,+V61/T61*100)</f>
        <v>0</v>
      </c>
    </row>
    <row r="62" spans="1:23" ht="13.5" customHeight="1">
      <c r="A62" s="736"/>
      <c r="B62" s="721"/>
      <c r="C62" s="718"/>
      <c r="D62" s="716"/>
      <c r="E62" s="643"/>
      <c r="F62" s="644">
        <f t="shared" si="5"/>
        <v>0</v>
      </c>
      <c r="G62" s="650"/>
      <c r="H62" s="643"/>
      <c r="I62" s="644">
        <f t="shared" si="93"/>
        <v>0</v>
      </c>
      <c r="J62" s="653"/>
      <c r="K62" s="752"/>
      <c r="L62" s="716"/>
      <c r="M62" s="736"/>
      <c r="N62" s="643"/>
      <c r="O62" s="644">
        <f t="shared" si="14"/>
        <v>0</v>
      </c>
      <c r="P62" s="645"/>
      <c r="Q62" s="645">
        <f t="shared" si="10"/>
        <v>0</v>
      </c>
      <c r="R62" s="646">
        <f t="shared" si="7"/>
        <v>0</v>
      </c>
      <c r="S62" s="643"/>
      <c r="T62" s="644">
        <f t="shared" si="95"/>
        <v>0</v>
      </c>
      <c r="U62" s="645"/>
      <c r="V62" s="645">
        <f t="shared" si="96"/>
        <v>0</v>
      </c>
      <c r="W62" s="647">
        <f t="shared" si="97"/>
        <v>0</v>
      </c>
    </row>
    <row r="63" spans="1:23" ht="13.5" customHeight="1">
      <c r="A63" s="736">
        <f t="shared" si="89"/>
        <v>29</v>
      </c>
      <c r="B63" s="721" t="s">
        <v>372</v>
      </c>
      <c r="C63" s="718">
        <f t="shared" ref="C63" si="98">+E63+E64+H63+H64</f>
        <v>0</v>
      </c>
      <c r="D63" s="716"/>
      <c r="E63" s="643"/>
      <c r="F63" s="644">
        <f t="shared" si="5"/>
        <v>0</v>
      </c>
      <c r="G63" s="650"/>
      <c r="H63" s="643"/>
      <c r="I63" s="644">
        <f t="shared" si="93"/>
        <v>0</v>
      </c>
      <c r="J63" s="653"/>
      <c r="K63" s="752"/>
      <c r="L63" s="716">
        <f>+N63+N64+S63+S64</f>
        <v>0</v>
      </c>
      <c r="M63" s="736"/>
      <c r="N63" s="643"/>
      <c r="O63" s="644">
        <f t="shared" si="14"/>
        <v>0</v>
      </c>
      <c r="P63" s="645"/>
      <c r="Q63" s="645">
        <f t="shared" si="10"/>
        <v>0</v>
      </c>
      <c r="R63" s="646">
        <f t="shared" si="7"/>
        <v>0</v>
      </c>
      <c r="S63" s="643"/>
      <c r="T63" s="644">
        <f t="shared" si="95"/>
        <v>0</v>
      </c>
      <c r="U63" s="645"/>
      <c r="V63" s="645">
        <f t="shared" si="96"/>
        <v>0</v>
      </c>
      <c r="W63" s="647">
        <f t="shared" si="97"/>
        <v>0</v>
      </c>
    </row>
    <row r="64" spans="1:23" ht="13.5" customHeight="1">
      <c r="A64" s="736"/>
      <c r="B64" s="721"/>
      <c r="C64" s="718"/>
      <c r="D64" s="716"/>
      <c r="E64" s="643"/>
      <c r="F64" s="644">
        <f t="shared" si="5"/>
        <v>0</v>
      </c>
      <c r="G64" s="650"/>
      <c r="H64" s="643"/>
      <c r="I64" s="644">
        <f t="shared" si="93"/>
        <v>0</v>
      </c>
      <c r="J64" s="653"/>
      <c r="K64" s="752"/>
      <c r="L64" s="716"/>
      <c r="M64" s="736"/>
      <c r="N64" s="643"/>
      <c r="O64" s="644">
        <f t="shared" si="14"/>
        <v>0</v>
      </c>
      <c r="P64" s="645"/>
      <c r="Q64" s="645">
        <f t="shared" si="10"/>
        <v>0</v>
      </c>
      <c r="R64" s="646">
        <f t="shared" si="7"/>
        <v>0</v>
      </c>
      <c r="S64" s="643"/>
      <c r="T64" s="644">
        <f t="shared" si="95"/>
        <v>0</v>
      </c>
      <c r="U64" s="645"/>
      <c r="V64" s="645">
        <f t="shared" si="96"/>
        <v>0</v>
      </c>
      <c r="W64" s="647">
        <f t="shared" si="97"/>
        <v>0</v>
      </c>
    </row>
    <row r="65" spans="1:23" ht="13.5" customHeight="1">
      <c r="A65" s="736">
        <f t="shared" si="89"/>
        <v>30</v>
      </c>
      <c r="B65" s="721" t="s">
        <v>373</v>
      </c>
      <c r="C65" s="718">
        <f t="shared" ref="C65" si="99">+E65+E66+H65+H66</f>
        <v>0</v>
      </c>
      <c r="D65" s="716"/>
      <c r="E65" s="643"/>
      <c r="F65" s="644">
        <f t="shared" si="5"/>
        <v>0</v>
      </c>
      <c r="G65" s="650"/>
      <c r="H65" s="643"/>
      <c r="I65" s="644">
        <f>+H65/210/SQRT(3)*1000</f>
        <v>0</v>
      </c>
      <c r="J65" s="653"/>
      <c r="K65" s="752"/>
      <c r="L65" s="716">
        <f>+N65+N66+S65+S66</f>
        <v>0</v>
      </c>
      <c r="M65" s="736"/>
      <c r="N65" s="643"/>
      <c r="O65" s="644">
        <f t="shared" si="14"/>
        <v>0</v>
      </c>
      <c r="P65" s="645"/>
      <c r="Q65" s="645">
        <f t="shared" si="10"/>
        <v>0</v>
      </c>
      <c r="R65" s="646">
        <f t="shared" si="7"/>
        <v>0</v>
      </c>
      <c r="S65" s="643"/>
      <c r="T65" s="644">
        <f>+S65/210/SQRT(3)*1000</f>
        <v>0</v>
      </c>
      <c r="U65" s="645"/>
      <c r="V65" s="645">
        <f>+J65+U65</f>
        <v>0</v>
      </c>
      <c r="W65" s="647">
        <f>IF(T65=0,0,+V65/T65*100)</f>
        <v>0</v>
      </c>
    </row>
    <row r="66" spans="1:23" ht="13.5" customHeight="1">
      <c r="A66" s="736"/>
      <c r="B66" s="721"/>
      <c r="C66" s="718"/>
      <c r="D66" s="716"/>
      <c r="E66" s="643"/>
      <c r="F66" s="644">
        <f t="shared" si="5"/>
        <v>0</v>
      </c>
      <c r="G66" s="650"/>
      <c r="H66" s="643"/>
      <c r="I66" s="644">
        <f>+H66/210/SQRT(3)*1000</f>
        <v>0</v>
      </c>
      <c r="J66" s="653"/>
      <c r="K66" s="752"/>
      <c r="L66" s="716"/>
      <c r="M66" s="736"/>
      <c r="N66" s="643"/>
      <c r="O66" s="644">
        <f t="shared" si="14"/>
        <v>0</v>
      </c>
      <c r="P66" s="645"/>
      <c r="Q66" s="645">
        <f t="shared" si="10"/>
        <v>0</v>
      </c>
      <c r="R66" s="646">
        <f t="shared" si="7"/>
        <v>0</v>
      </c>
      <c r="S66" s="643"/>
      <c r="T66" s="644">
        <f>+S66/210/SQRT(3)*1000</f>
        <v>0</v>
      </c>
      <c r="U66" s="645"/>
      <c r="V66" s="645">
        <f>+J66+U66</f>
        <v>0</v>
      </c>
      <c r="W66" s="647">
        <f>IF(T66=0,0,+V66/T66*100)</f>
        <v>0</v>
      </c>
    </row>
    <row r="67" spans="1:23" ht="13.5" customHeight="1">
      <c r="A67" s="736">
        <f>+A65+1</f>
        <v>31</v>
      </c>
      <c r="B67" s="721" t="s">
        <v>374</v>
      </c>
      <c r="C67" s="718">
        <f t="shared" ref="C67" si="100">+E67+E68+H67+H68</f>
        <v>0</v>
      </c>
      <c r="D67" s="716"/>
      <c r="E67" s="643"/>
      <c r="F67" s="644">
        <f t="shared" si="5"/>
        <v>0</v>
      </c>
      <c r="G67" s="650"/>
      <c r="H67" s="643"/>
      <c r="I67" s="644">
        <f>+H67/210/SQRT(3)*1000</f>
        <v>0</v>
      </c>
      <c r="J67" s="653"/>
      <c r="K67" s="752"/>
      <c r="L67" s="716">
        <f t="shared" ref="L67" si="101">+N67+N68+S67+S68</f>
        <v>0</v>
      </c>
      <c r="M67" s="736"/>
      <c r="N67" s="643"/>
      <c r="O67" s="644">
        <f t="shared" si="14"/>
        <v>0</v>
      </c>
      <c r="P67" s="645"/>
      <c r="Q67" s="645">
        <f t="shared" si="10"/>
        <v>0</v>
      </c>
      <c r="R67" s="646">
        <f t="shared" si="7"/>
        <v>0</v>
      </c>
      <c r="S67" s="643"/>
      <c r="T67" s="644">
        <f>+S67/210/SQRT(3)*1000</f>
        <v>0</v>
      </c>
      <c r="U67" s="645"/>
      <c r="V67" s="645">
        <f>+J67+U67</f>
        <v>0</v>
      </c>
      <c r="W67" s="647">
        <f>IF(T67=0,0,+V67/T67*100)</f>
        <v>0</v>
      </c>
    </row>
    <row r="68" spans="1:23" ht="13.5" customHeight="1">
      <c r="A68" s="736"/>
      <c r="B68" s="721"/>
      <c r="C68" s="718"/>
      <c r="D68" s="716"/>
      <c r="E68" s="643"/>
      <c r="F68" s="644">
        <f t="shared" si="5"/>
        <v>0</v>
      </c>
      <c r="G68" s="650"/>
      <c r="H68" s="643"/>
      <c r="I68" s="644">
        <f>+H68/210/SQRT(3)*1000</f>
        <v>0</v>
      </c>
      <c r="J68" s="653"/>
      <c r="K68" s="752"/>
      <c r="L68" s="716"/>
      <c r="M68" s="736"/>
      <c r="N68" s="643"/>
      <c r="O68" s="644">
        <f t="shared" si="14"/>
        <v>0</v>
      </c>
      <c r="P68" s="645"/>
      <c r="Q68" s="645">
        <f t="shared" si="10"/>
        <v>0</v>
      </c>
      <c r="R68" s="646">
        <f t="shared" si="7"/>
        <v>0</v>
      </c>
      <c r="S68" s="643"/>
      <c r="T68" s="644">
        <f>+S68/210/SQRT(3)*1000</f>
        <v>0</v>
      </c>
      <c r="U68" s="645"/>
      <c r="V68" s="645">
        <f>+J68+U68</f>
        <v>0</v>
      </c>
      <c r="W68" s="647">
        <f>IF(T68=0,0,+V68/T68*100)</f>
        <v>0</v>
      </c>
    </row>
    <row r="69" spans="1:23" ht="13.5" customHeight="1">
      <c r="A69" s="736">
        <f t="shared" ref="A69" si="102">+A67+1</f>
        <v>32</v>
      </c>
      <c r="B69" s="721" t="s">
        <v>375</v>
      </c>
      <c r="C69" s="718">
        <f t="shared" ref="C69" si="103">+E69+E70+H69+H70</f>
        <v>0</v>
      </c>
      <c r="D69" s="716"/>
      <c r="E69" s="643"/>
      <c r="F69" s="644">
        <f t="shared" si="5"/>
        <v>0</v>
      </c>
      <c r="G69" s="650"/>
      <c r="H69" s="643"/>
      <c r="I69" s="644">
        <f t="shared" ref="I69:I72" si="104">+H69/210/SQRT(3)*1000</f>
        <v>0</v>
      </c>
      <c r="J69" s="653"/>
      <c r="K69" s="752"/>
      <c r="L69" s="716">
        <f t="shared" ref="L69" si="105">+N69+N70+S69+S70</f>
        <v>0</v>
      </c>
      <c r="M69" s="736"/>
      <c r="N69" s="643"/>
      <c r="O69" s="644">
        <f t="shared" si="14"/>
        <v>0</v>
      </c>
      <c r="P69" s="645"/>
      <c r="Q69" s="645">
        <f t="shared" si="10"/>
        <v>0</v>
      </c>
      <c r="R69" s="646">
        <f t="shared" si="7"/>
        <v>0</v>
      </c>
      <c r="S69" s="643"/>
      <c r="T69" s="644">
        <f t="shared" ref="T69:T72" si="106">+S69/210/SQRT(3)*1000</f>
        <v>0</v>
      </c>
      <c r="U69" s="645"/>
      <c r="V69" s="645">
        <f t="shared" ref="V69:V72" si="107">+J69+U69</f>
        <v>0</v>
      </c>
      <c r="W69" s="647">
        <f t="shared" ref="W69:W72" si="108">IF(T69=0,0,+V69/T69*100)</f>
        <v>0</v>
      </c>
    </row>
    <row r="70" spans="1:23" ht="13.5" customHeight="1">
      <c r="A70" s="736"/>
      <c r="B70" s="721"/>
      <c r="C70" s="718"/>
      <c r="D70" s="716"/>
      <c r="E70" s="643"/>
      <c r="F70" s="644">
        <f t="shared" si="5"/>
        <v>0</v>
      </c>
      <c r="G70" s="650"/>
      <c r="H70" s="643"/>
      <c r="I70" s="644">
        <f t="shared" si="104"/>
        <v>0</v>
      </c>
      <c r="J70" s="653"/>
      <c r="K70" s="752"/>
      <c r="L70" s="716"/>
      <c r="M70" s="736"/>
      <c r="N70" s="643"/>
      <c r="O70" s="644">
        <f t="shared" si="14"/>
        <v>0</v>
      </c>
      <c r="P70" s="645"/>
      <c r="Q70" s="645">
        <f t="shared" si="10"/>
        <v>0</v>
      </c>
      <c r="R70" s="646">
        <f t="shared" si="7"/>
        <v>0</v>
      </c>
      <c r="S70" s="643"/>
      <c r="T70" s="644">
        <f t="shared" si="106"/>
        <v>0</v>
      </c>
      <c r="U70" s="645"/>
      <c r="V70" s="645">
        <f t="shared" si="107"/>
        <v>0</v>
      </c>
      <c r="W70" s="647">
        <f t="shared" si="108"/>
        <v>0</v>
      </c>
    </row>
    <row r="71" spans="1:23" ht="13.5" customHeight="1">
      <c r="A71" s="736">
        <f t="shared" ref="A71" si="109">+A69+1</f>
        <v>33</v>
      </c>
      <c r="B71" s="721" t="s">
        <v>376</v>
      </c>
      <c r="C71" s="718">
        <f t="shared" ref="C71" si="110">+E71+E72+H71+H72</f>
        <v>0</v>
      </c>
      <c r="D71" s="716"/>
      <c r="E71" s="643"/>
      <c r="F71" s="644">
        <f t="shared" si="5"/>
        <v>0</v>
      </c>
      <c r="G71" s="650"/>
      <c r="H71" s="643"/>
      <c r="I71" s="644">
        <f t="shared" si="104"/>
        <v>0</v>
      </c>
      <c r="J71" s="653"/>
      <c r="K71" s="752"/>
      <c r="L71" s="716">
        <f t="shared" ref="L71" si="111">+N71+N72+S71+S72</f>
        <v>0</v>
      </c>
      <c r="M71" s="736"/>
      <c r="N71" s="643"/>
      <c r="O71" s="644">
        <f t="shared" si="14"/>
        <v>0</v>
      </c>
      <c r="P71" s="645"/>
      <c r="Q71" s="645">
        <f t="shared" si="10"/>
        <v>0</v>
      </c>
      <c r="R71" s="646">
        <f t="shared" si="7"/>
        <v>0</v>
      </c>
      <c r="S71" s="643"/>
      <c r="T71" s="644">
        <f t="shared" si="106"/>
        <v>0</v>
      </c>
      <c r="U71" s="645"/>
      <c r="V71" s="645">
        <f t="shared" si="107"/>
        <v>0</v>
      </c>
      <c r="W71" s="647">
        <f t="shared" si="108"/>
        <v>0</v>
      </c>
    </row>
    <row r="72" spans="1:23" ht="13.5" customHeight="1">
      <c r="A72" s="736"/>
      <c r="B72" s="721"/>
      <c r="C72" s="718"/>
      <c r="D72" s="716"/>
      <c r="E72" s="643"/>
      <c r="F72" s="644">
        <f t="shared" si="5"/>
        <v>0</v>
      </c>
      <c r="G72" s="650"/>
      <c r="H72" s="643"/>
      <c r="I72" s="644">
        <f t="shared" si="104"/>
        <v>0</v>
      </c>
      <c r="J72" s="653"/>
      <c r="K72" s="752"/>
      <c r="L72" s="716"/>
      <c r="M72" s="736"/>
      <c r="N72" s="643"/>
      <c r="O72" s="644">
        <f t="shared" si="14"/>
        <v>0</v>
      </c>
      <c r="P72" s="645"/>
      <c r="Q72" s="645">
        <f t="shared" si="10"/>
        <v>0</v>
      </c>
      <c r="R72" s="646">
        <f t="shared" ref="R72" si="112">IF(O72=0,0,+Q72/O72*100)</f>
        <v>0</v>
      </c>
      <c r="S72" s="643"/>
      <c r="T72" s="644">
        <f t="shared" si="106"/>
        <v>0</v>
      </c>
      <c r="U72" s="645"/>
      <c r="V72" s="645">
        <f t="shared" si="107"/>
        <v>0</v>
      </c>
      <c r="W72" s="647">
        <f t="shared" si="108"/>
        <v>0</v>
      </c>
    </row>
    <row r="73" spans="1:23" ht="29.25" customHeight="1">
      <c r="A73" s="212"/>
      <c r="B73" s="754"/>
      <c r="C73" s="755"/>
      <c r="D73" s="754"/>
      <c r="E73" s="754"/>
      <c r="F73" s="754"/>
      <c r="G73" s="754"/>
      <c r="H73" s="754"/>
      <c r="I73" s="754"/>
      <c r="J73" s="754"/>
      <c r="K73" s="754"/>
      <c r="L73" s="754"/>
      <c r="M73" s="754"/>
      <c r="N73" s="754"/>
      <c r="O73" s="754"/>
      <c r="P73" s="754"/>
      <c r="Q73" s="754"/>
      <c r="R73" s="754"/>
      <c r="S73" s="754"/>
      <c r="T73" s="754"/>
      <c r="U73" s="754"/>
      <c r="V73" s="754"/>
      <c r="W73" s="754"/>
    </row>
    <row r="74" spans="1:23" ht="13.5" customHeight="1">
      <c r="B74" s="648" t="s">
        <v>254</v>
      </c>
    </row>
    <row r="75" spans="1:23" ht="13.5" customHeight="1">
      <c r="B75" s="648" t="s">
        <v>338</v>
      </c>
      <c r="V75" s="649"/>
      <c r="W75" s="649"/>
    </row>
    <row r="76" spans="1:23" ht="13.5" customHeight="1">
      <c r="B76" s="648" t="s">
        <v>255</v>
      </c>
    </row>
  </sheetData>
  <mergeCells count="248">
    <mergeCell ref="B73:W73"/>
    <mergeCell ref="C71:C72"/>
    <mergeCell ref="D71:D72"/>
    <mergeCell ref="K71:K72"/>
    <mergeCell ref="L71:L72"/>
    <mergeCell ref="M71:M72"/>
    <mergeCell ref="A69:A70"/>
    <mergeCell ref="B69:B70"/>
    <mergeCell ref="C69:C70"/>
    <mergeCell ref="D69:D70"/>
    <mergeCell ref="K69:K70"/>
    <mergeCell ref="L69:L70"/>
    <mergeCell ref="M69:M70"/>
    <mergeCell ref="B71:B72"/>
    <mergeCell ref="A71:A72"/>
    <mergeCell ref="C67:C68"/>
    <mergeCell ref="D67:D68"/>
    <mergeCell ref="K67:K68"/>
    <mergeCell ref="L67:L68"/>
    <mergeCell ref="M67:M68"/>
    <mergeCell ref="A65:A66"/>
    <mergeCell ref="B65:B66"/>
    <mergeCell ref="C65:C66"/>
    <mergeCell ref="D65:D66"/>
    <mergeCell ref="K65:K66"/>
    <mergeCell ref="L65:L66"/>
    <mergeCell ref="M65:M66"/>
    <mergeCell ref="B67:B68"/>
    <mergeCell ref="A67:A68"/>
    <mergeCell ref="C63:C64"/>
    <mergeCell ref="D63:D64"/>
    <mergeCell ref="K63:K64"/>
    <mergeCell ref="L63:L64"/>
    <mergeCell ref="M63:M64"/>
    <mergeCell ref="A61:A62"/>
    <mergeCell ref="B61:B62"/>
    <mergeCell ref="C61:C62"/>
    <mergeCell ref="D61:D62"/>
    <mergeCell ref="K61:K62"/>
    <mergeCell ref="L61:L62"/>
    <mergeCell ref="M61:M62"/>
    <mergeCell ref="B63:B64"/>
    <mergeCell ref="A63:A64"/>
    <mergeCell ref="A57:A58"/>
    <mergeCell ref="B57:B58"/>
    <mergeCell ref="C57:C58"/>
    <mergeCell ref="D57:D58"/>
    <mergeCell ref="K57:K58"/>
    <mergeCell ref="L57:L58"/>
    <mergeCell ref="M57:M58"/>
    <mergeCell ref="B59:B60"/>
    <mergeCell ref="A59:A60"/>
    <mergeCell ref="B53:B54"/>
    <mergeCell ref="C53:C54"/>
    <mergeCell ref="D53:D54"/>
    <mergeCell ref="K53:K54"/>
    <mergeCell ref="L53:L54"/>
    <mergeCell ref="M53:M54"/>
    <mergeCell ref="B55:B56"/>
    <mergeCell ref="C59:C60"/>
    <mergeCell ref="D59:D60"/>
    <mergeCell ref="K59:K60"/>
    <mergeCell ref="L59:L60"/>
    <mergeCell ref="M59:M60"/>
    <mergeCell ref="M51:M52"/>
    <mergeCell ref="C49:C50"/>
    <mergeCell ref="D49:D50"/>
    <mergeCell ref="K49:K50"/>
    <mergeCell ref="L49:L50"/>
    <mergeCell ref="M49:M50"/>
    <mergeCell ref="K43:K44"/>
    <mergeCell ref="C55:C56"/>
    <mergeCell ref="D55:D56"/>
    <mergeCell ref="K55:K56"/>
    <mergeCell ref="L55:L56"/>
    <mergeCell ref="M55:M56"/>
    <mergeCell ref="M43:M44"/>
    <mergeCell ref="C39:C40"/>
    <mergeCell ref="D39:D40"/>
    <mergeCell ref="K39:K40"/>
    <mergeCell ref="L39:L40"/>
    <mergeCell ref="A51:A52"/>
    <mergeCell ref="B51:B52"/>
    <mergeCell ref="C51:C52"/>
    <mergeCell ref="D51:D52"/>
    <mergeCell ref="K51:K52"/>
    <mergeCell ref="L51:L52"/>
    <mergeCell ref="L43:L44"/>
    <mergeCell ref="C43:C44"/>
    <mergeCell ref="D43:D44"/>
    <mergeCell ref="K41:K42"/>
    <mergeCell ref="L41:L42"/>
    <mergeCell ref="B49:B50"/>
    <mergeCell ref="C37:C38"/>
    <mergeCell ref="D37:D38"/>
    <mergeCell ref="K37:K38"/>
    <mergeCell ref="L37:L38"/>
    <mergeCell ref="M37:M38"/>
    <mergeCell ref="L45:L46"/>
    <mergeCell ref="M45:M46"/>
    <mergeCell ref="A47:A48"/>
    <mergeCell ref="B47:B48"/>
    <mergeCell ref="C47:C48"/>
    <mergeCell ref="D47:D48"/>
    <mergeCell ref="K47:K48"/>
    <mergeCell ref="L47:L48"/>
    <mergeCell ref="M47:M48"/>
    <mergeCell ref="A45:A46"/>
    <mergeCell ref="B45:B46"/>
    <mergeCell ref="C45:C46"/>
    <mergeCell ref="D45:D46"/>
    <mergeCell ref="K45:K46"/>
    <mergeCell ref="M39:M40"/>
    <mergeCell ref="A41:A42"/>
    <mergeCell ref="B41:B42"/>
    <mergeCell ref="C41:C42"/>
    <mergeCell ref="D41:D42"/>
    <mergeCell ref="L35:L36"/>
    <mergeCell ref="K7:K8"/>
    <mergeCell ref="K9:K10"/>
    <mergeCell ref="L11:L12"/>
    <mergeCell ref="M11:M12"/>
    <mergeCell ref="K11:K12"/>
    <mergeCell ref="K13:K14"/>
    <mergeCell ref="M27:M28"/>
    <mergeCell ref="L29:L30"/>
    <mergeCell ref="L7:L8"/>
    <mergeCell ref="M7:M8"/>
    <mergeCell ref="L9:L10"/>
    <mergeCell ref="M9:M10"/>
    <mergeCell ref="L13:L14"/>
    <mergeCell ref="L19:L20"/>
    <mergeCell ref="M19:M20"/>
    <mergeCell ref="M15:M16"/>
    <mergeCell ref="M17:M18"/>
    <mergeCell ref="K25:K26"/>
    <mergeCell ref="K27:K28"/>
    <mergeCell ref="M29:M30"/>
    <mergeCell ref="L33:L34"/>
    <mergeCell ref="M33:M34"/>
    <mergeCell ref="M21:M22"/>
    <mergeCell ref="M25:M26"/>
    <mergeCell ref="D19:D20"/>
    <mergeCell ref="D21:D22"/>
    <mergeCell ref="D23:D24"/>
    <mergeCell ref="D29:D30"/>
    <mergeCell ref="D31:D32"/>
    <mergeCell ref="L15:L16"/>
    <mergeCell ref="L17:L18"/>
    <mergeCell ref="L27:L28"/>
    <mergeCell ref="K21:K22"/>
    <mergeCell ref="K23:K24"/>
    <mergeCell ref="K15:K16"/>
    <mergeCell ref="K17:K18"/>
    <mergeCell ref="K19:K20"/>
    <mergeCell ref="L23:L24"/>
    <mergeCell ref="L31:L32"/>
    <mergeCell ref="K29:K30"/>
    <mergeCell ref="K31:K32"/>
    <mergeCell ref="L21:L22"/>
    <mergeCell ref="D15:D16"/>
    <mergeCell ref="D25:D26"/>
    <mergeCell ref="D27:D28"/>
    <mergeCell ref="M41:M42"/>
    <mergeCell ref="M35:M36"/>
    <mergeCell ref="C29:C30"/>
    <mergeCell ref="B35:B36"/>
    <mergeCell ref="B43:B44"/>
    <mergeCell ref="B23:B24"/>
    <mergeCell ref="B25:B26"/>
    <mergeCell ref="B27:B28"/>
    <mergeCell ref="B29:B30"/>
    <mergeCell ref="B37:B38"/>
    <mergeCell ref="B39:B40"/>
    <mergeCell ref="C31:C32"/>
    <mergeCell ref="M31:M32"/>
    <mergeCell ref="L25:L26"/>
    <mergeCell ref="C33:C34"/>
    <mergeCell ref="C35:C36"/>
    <mergeCell ref="C23:C24"/>
    <mergeCell ref="C25:C26"/>
    <mergeCell ref="C27:C28"/>
    <mergeCell ref="D33:D34"/>
    <mergeCell ref="D35:D36"/>
    <mergeCell ref="K33:K34"/>
    <mergeCell ref="K35:K36"/>
    <mergeCell ref="M23:M24"/>
    <mergeCell ref="A19:A20"/>
    <mergeCell ref="A21:A22"/>
    <mergeCell ref="A31:A32"/>
    <mergeCell ref="A33:A34"/>
    <mergeCell ref="B31:B32"/>
    <mergeCell ref="B33:B34"/>
    <mergeCell ref="C17:C18"/>
    <mergeCell ref="C19:C20"/>
    <mergeCell ref="B19:B20"/>
    <mergeCell ref="B21:B22"/>
    <mergeCell ref="C21:C22"/>
    <mergeCell ref="A35:A36"/>
    <mergeCell ref="A43:A44"/>
    <mergeCell ref="A23:A24"/>
    <mergeCell ref="A25:A26"/>
    <mergeCell ref="A27:A28"/>
    <mergeCell ref="A49:A50"/>
    <mergeCell ref="A37:A38"/>
    <mergeCell ref="A39:A40"/>
    <mergeCell ref="A55:A56"/>
    <mergeCell ref="A29:A30"/>
    <mergeCell ref="A53:A54"/>
    <mergeCell ref="B15:B16"/>
    <mergeCell ref="B17:B18"/>
    <mergeCell ref="A7:A8"/>
    <mergeCell ref="A9:A10"/>
    <mergeCell ref="A11:A12"/>
    <mergeCell ref="A13:A14"/>
    <mergeCell ref="A15:A16"/>
    <mergeCell ref="A3:A6"/>
    <mergeCell ref="C13:C14"/>
    <mergeCell ref="C15:C16"/>
    <mergeCell ref="B3:B6"/>
    <mergeCell ref="C4:C5"/>
    <mergeCell ref="C3:J3"/>
    <mergeCell ref="E4:J4"/>
    <mergeCell ref="E5:G5"/>
    <mergeCell ref="D17:D18"/>
    <mergeCell ref="A17:A18"/>
    <mergeCell ref="V1:W1"/>
    <mergeCell ref="D7:D8"/>
    <mergeCell ref="D9:D10"/>
    <mergeCell ref="D11:D12"/>
    <mergeCell ref="D13:D14"/>
    <mergeCell ref="C7:C8"/>
    <mergeCell ref="C9:C10"/>
    <mergeCell ref="C11:C12"/>
    <mergeCell ref="B7:B8"/>
    <mergeCell ref="B9:B10"/>
    <mergeCell ref="B11:B12"/>
    <mergeCell ref="B13:B14"/>
    <mergeCell ref="K4:K6"/>
    <mergeCell ref="H5:J5"/>
    <mergeCell ref="D4:D5"/>
    <mergeCell ref="K3:W3"/>
    <mergeCell ref="N5:R5"/>
    <mergeCell ref="S5:W5"/>
    <mergeCell ref="L4:L5"/>
    <mergeCell ref="M4:M5"/>
    <mergeCell ref="N4:W4"/>
    <mergeCell ref="M13:M14"/>
  </mergeCells>
  <phoneticPr fontId="1"/>
  <pageMargins left="0.78740157480314965" right="0.78740157480314965" top="0.51181102362204722" bottom="0.55118110236220474" header="0.51181102362204722" footer="0.43307086614173229"/>
  <pageSetup paperSize="9" scale="5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U76"/>
  <sheetViews>
    <sheetView view="pageBreakPreview" topLeftCell="A10" zoomScale="75" zoomScaleNormal="100" zoomScaleSheetLayoutView="75" workbookViewId="0">
      <selection activeCell="F6" sqref="F6"/>
    </sheetView>
  </sheetViews>
  <sheetFormatPr defaultRowHeight="13.5" customHeight="1"/>
  <cols>
    <col min="1" max="1" width="5.625" style="117" bestFit="1" customWidth="1"/>
    <col min="2" max="2" width="19.625" style="117" customWidth="1"/>
    <col min="3" max="3" width="5.625" style="117" bestFit="1" customWidth="1"/>
    <col min="4" max="6" width="14.25" style="117" customWidth="1"/>
    <col min="7" max="7" width="14.25" style="116" customWidth="1"/>
    <col min="8" max="8" width="14.25" style="117" customWidth="1"/>
    <col min="9" max="12" width="14.25" style="116" customWidth="1"/>
    <col min="13" max="244" width="9" style="116"/>
    <col min="245" max="245" width="5.625" style="116" bestFit="1" customWidth="1"/>
    <col min="246" max="246" width="15.25" style="116" customWidth="1"/>
    <col min="247" max="247" width="5.625" style="116" bestFit="1" customWidth="1"/>
    <col min="248" max="248" width="9" style="116"/>
    <col min="249" max="252" width="9.625" style="116" customWidth="1"/>
    <col min="253" max="253" width="9.5" style="116" bestFit="1" customWidth="1"/>
    <col min="254" max="257" width="9.625" style="116" customWidth="1"/>
    <col min="258" max="258" width="11.125" style="116" customWidth="1"/>
    <col min="259" max="500" width="9" style="116"/>
    <col min="501" max="501" width="5.625" style="116" bestFit="1" customWidth="1"/>
    <col min="502" max="502" width="15.25" style="116" customWidth="1"/>
    <col min="503" max="503" width="5.625" style="116" bestFit="1" customWidth="1"/>
    <col min="504" max="504" width="9" style="116"/>
    <col min="505" max="508" width="9.625" style="116" customWidth="1"/>
    <col min="509" max="509" width="9.5" style="116" bestFit="1" customWidth="1"/>
    <col min="510" max="513" width="9.625" style="116" customWidth="1"/>
    <col min="514" max="514" width="11.125" style="116" customWidth="1"/>
    <col min="515" max="756" width="9" style="116"/>
    <col min="757" max="757" width="5.625" style="116" bestFit="1" customWidth="1"/>
    <col min="758" max="758" width="15.25" style="116" customWidth="1"/>
    <col min="759" max="759" width="5.625" style="116" bestFit="1" customWidth="1"/>
    <col min="760" max="760" width="9" style="116"/>
    <col min="761" max="764" width="9.625" style="116" customWidth="1"/>
    <col min="765" max="765" width="9.5" style="116" bestFit="1" customWidth="1"/>
    <col min="766" max="769" width="9.625" style="116" customWidth="1"/>
    <col min="770" max="770" width="11.125" style="116" customWidth="1"/>
    <col min="771" max="1012" width="9" style="116"/>
    <col min="1013" max="1013" width="5.625" style="116" bestFit="1" customWidth="1"/>
    <col min="1014" max="1014" width="15.25" style="116" customWidth="1"/>
    <col min="1015" max="1015" width="5.625" style="116" bestFit="1" customWidth="1"/>
    <col min="1016" max="1016" width="9" style="116"/>
    <col min="1017" max="1020" width="9.625" style="116" customWidth="1"/>
    <col min="1021" max="1021" width="9.5" style="116" bestFit="1" customWidth="1"/>
    <col min="1022" max="1025" width="9.625" style="116" customWidth="1"/>
    <col min="1026" max="1026" width="11.125" style="116" customWidth="1"/>
    <col min="1027" max="1268" width="9" style="116"/>
    <col min="1269" max="1269" width="5.625" style="116" bestFit="1" customWidth="1"/>
    <col min="1270" max="1270" width="15.25" style="116" customWidth="1"/>
    <col min="1271" max="1271" width="5.625" style="116" bestFit="1" customWidth="1"/>
    <col min="1272" max="1272" width="9" style="116"/>
    <col min="1273" max="1276" width="9.625" style="116" customWidth="1"/>
    <col min="1277" max="1277" width="9.5" style="116" bestFit="1" customWidth="1"/>
    <col min="1278" max="1281" width="9.625" style="116" customWidth="1"/>
    <col min="1282" max="1282" width="11.125" style="116" customWidth="1"/>
    <col min="1283" max="1524" width="9" style="116"/>
    <col min="1525" max="1525" width="5.625" style="116" bestFit="1" customWidth="1"/>
    <col min="1526" max="1526" width="15.25" style="116" customWidth="1"/>
    <col min="1527" max="1527" width="5.625" style="116" bestFit="1" customWidth="1"/>
    <col min="1528" max="1528" width="9" style="116"/>
    <col min="1529" max="1532" width="9.625" style="116" customWidth="1"/>
    <col min="1533" max="1533" width="9.5" style="116" bestFit="1" customWidth="1"/>
    <col min="1534" max="1537" width="9.625" style="116" customWidth="1"/>
    <col min="1538" max="1538" width="11.125" style="116" customWidth="1"/>
    <col min="1539" max="1780" width="9" style="116"/>
    <col min="1781" max="1781" width="5.625" style="116" bestFit="1" customWidth="1"/>
    <col min="1782" max="1782" width="15.25" style="116" customWidth="1"/>
    <col min="1783" max="1783" width="5.625" style="116" bestFit="1" customWidth="1"/>
    <col min="1784" max="1784" width="9" style="116"/>
    <col min="1785" max="1788" width="9.625" style="116" customWidth="1"/>
    <col min="1789" max="1789" width="9.5" style="116" bestFit="1" customWidth="1"/>
    <col min="1790" max="1793" width="9.625" style="116" customWidth="1"/>
    <col min="1794" max="1794" width="11.125" style="116" customWidth="1"/>
    <col min="1795" max="2036" width="9" style="116"/>
    <col min="2037" max="2037" width="5.625" style="116" bestFit="1" customWidth="1"/>
    <col min="2038" max="2038" width="15.25" style="116" customWidth="1"/>
    <col min="2039" max="2039" width="5.625" style="116" bestFit="1" customWidth="1"/>
    <col min="2040" max="2040" width="9" style="116"/>
    <col min="2041" max="2044" width="9.625" style="116" customWidth="1"/>
    <col min="2045" max="2045" width="9.5" style="116" bestFit="1" customWidth="1"/>
    <col min="2046" max="2049" width="9.625" style="116" customWidth="1"/>
    <col min="2050" max="2050" width="11.125" style="116" customWidth="1"/>
    <col min="2051" max="2292" width="9" style="116"/>
    <col min="2293" max="2293" width="5.625" style="116" bestFit="1" customWidth="1"/>
    <col min="2294" max="2294" width="15.25" style="116" customWidth="1"/>
    <col min="2295" max="2295" width="5.625" style="116" bestFit="1" customWidth="1"/>
    <col min="2296" max="2296" width="9" style="116"/>
    <col min="2297" max="2300" width="9.625" style="116" customWidth="1"/>
    <col min="2301" max="2301" width="9.5" style="116" bestFit="1" customWidth="1"/>
    <col min="2302" max="2305" width="9.625" style="116" customWidth="1"/>
    <col min="2306" max="2306" width="11.125" style="116" customWidth="1"/>
    <col min="2307" max="2548" width="9" style="116"/>
    <col min="2549" max="2549" width="5.625" style="116" bestFit="1" customWidth="1"/>
    <col min="2550" max="2550" width="15.25" style="116" customWidth="1"/>
    <col min="2551" max="2551" width="5.625" style="116" bestFit="1" customWidth="1"/>
    <col min="2552" max="2552" width="9" style="116"/>
    <col min="2553" max="2556" width="9.625" style="116" customWidth="1"/>
    <col min="2557" max="2557" width="9.5" style="116" bestFit="1" customWidth="1"/>
    <col min="2558" max="2561" width="9.625" style="116" customWidth="1"/>
    <col min="2562" max="2562" width="11.125" style="116" customWidth="1"/>
    <col min="2563" max="2804" width="9" style="116"/>
    <col min="2805" max="2805" width="5.625" style="116" bestFit="1" customWidth="1"/>
    <col min="2806" max="2806" width="15.25" style="116" customWidth="1"/>
    <col min="2807" max="2807" width="5.625" style="116" bestFit="1" customWidth="1"/>
    <col min="2808" max="2808" width="9" style="116"/>
    <col min="2809" max="2812" width="9.625" style="116" customWidth="1"/>
    <col min="2813" max="2813" width="9.5" style="116" bestFit="1" customWidth="1"/>
    <col min="2814" max="2817" width="9.625" style="116" customWidth="1"/>
    <col min="2818" max="2818" width="11.125" style="116" customWidth="1"/>
    <col min="2819" max="3060" width="9" style="116"/>
    <col min="3061" max="3061" width="5.625" style="116" bestFit="1" customWidth="1"/>
    <col min="3062" max="3062" width="15.25" style="116" customWidth="1"/>
    <col min="3063" max="3063" width="5.625" style="116" bestFit="1" customWidth="1"/>
    <col min="3064" max="3064" width="9" style="116"/>
    <col min="3065" max="3068" width="9.625" style="116" customWidth="1"/>
    <col min="3069" max="3069" width="9.5" style="116" bestFit="1" customWidth="1"/>
    <col min="3070" max="3073" width="9.625" style="116" customWidth="1"/>
    <col min="3074" max="3074" width="11.125" style="116" customWidth="1"/>
    <col min="3075" max="3316" width="9" style="116"/>
    <col min="3317" max="3317" width="5.625" style="116" bestFit="1" customWidth="1"/>
    <col min="3318" max="3318" width="15.25" style="116" customWidth="1"/>
    <col min="3319" max="3319" width="5.625" style="116" bestFit="1" customWidth="1"/>
    <col min="3320" max="3320" width="9" style="116"/>
    <col min="3321" max="3324" width="9.625" style="116" customWidth="1"/>
    <col min="3325" max="3325" width="9.5" style="116" bestFit="1" customWidth="1"/>
    <col min="3326" max="3329" width="9.625" style="116" customWidth="1"/>
    <col min="3330" max="3330" width="11.125" style="116" customWidth="1"/>
    <col min="3331" max="3572" width="9" style="116"/>
    <col min="3573" max="3573" width="5.625" style="116" bestFit="1" customWidth="1"/>
    <col min="3574" max="3574" width="15.25" style="116" customWidth="1"/>
    <col min="3575" max="3575" width="5.625" style="116" bestFit="1" customWidth="1"/>
    <col min="3576" max="3576" width="9" style="116"/>
    <col min="3577" max="3580" width="9.625" style="116" customWidth="1"/>
    <col min="3581" max="3581" width="9.5" style="116" bestFit="1" customWidth="1"/>
    <col min="3582" max="3585" width="9.625" style="116" customWidth="1"/>
    <col min="3586" max="3586" width="11.125" style="116" customWidth="1"/>
    <col min="3587" max="3828" width="9" style="116"/>
    <col min="3829" max="3829" width="5.625" style="116" bestFit="1" customWidth="1"/>
    <col min="3830" max="3830" width="15.25" style="116" customWidth="1"/>
    <col min="3831" max="3831" width="5.625" style="116" bestFit="1" customWidth="1"/>
    <col min="3832" max="3832" width="9" style="116"/>
    <col min="3833" max="3836" width="9.625" style="116" customWidth="1"/>
    <col min="3837" max="3837" width="9.5" style="116" bestFit="1" customWidth="1"/>
    <col min="3838" max="3841" width="9.625" style="116" customWidth="1"/>
    <col min="3842" max="3842" width="11.125" style="116" customWidth="1"/>
    <col min="3843" max="4084" width="9" style="116"/>
    <col min="4085" max="4085" width="5.625" style="116" bestFit="1" customWidth="1"/>
    <col min="4086" max="4086" width="15.25" style="116" customWidth="1"/>
    <col min="4087" max="4087" width="5.625" style="116" bestFit="1" customWidth="1"/>
    <col min="4088" max="4088" width="9" style="116"/>
    <col min="4089" max="4092" width="9.625" style="116" customWidth="1"/>
    <col min="4093" max="4093" width="9.5" style="116" bestFit="1" customWidth="1"/>
    <col min="4094" max="4097" width="9.625" style="116" customWidth="1"/>
    <col min="4098" max="4098" width="11.125" style="116" customWidth="1"/>
    <col min="4099" max="4340" width="9" style="116"/>
    <col min="4341" max="4341" width="5.625" style="116" bestFit="1" customWidth="1"/>
    <col min="4342" max="4342" width="15.25" style="116" customWidth="1"/>
    <col min="4343" max="4343" width="5.625" style="116" bestFit="1" customWidth="1"/>
    <col min="4344" max="4344" width="9" style="116"/>
    <col min="4345" max="4348" width="9.625" style="116" customWidth="1"/>
    <col min="4349" max="4349" width="9.5" style="116" bestFit="1" customWidth="1"/>
    <col min="4350" max="4353" width="9.625" style="116" customWidth="1"/>
    <col min="4354" max="4354" width="11.125" style="116" customWidth="1"/>
    <col min="4355" max="4596" width="9" style="116"/>
    <col min="4597" max="4597" width="5.625" style="116" bestFit="1" customWidth="1"/>
    <col min="4598" max="4598" width="15.25" style="116" customWidth="1"/>
    <col min="4599" max="4599" width="5.625" style="116" bestFit="1" customWidth="1"/>
    <col min="4600" max="4600" width="9" style="116"/>
    <col min="4601" max="4604" width="9.625" style="116" customWidth="1"/>
    <col min="4605" max="4605" width="9.5" style="116" bestFit="1" customWidth="1"/>
    <col min="4606" max="4609" width="9.625" style="116" customWidth="1"/>
    <col min="4610" max="4610" width="11.125" style="116" customWidth="1"/>
    <col min="4611" max="4852" width="9" style="116"/>
    <col min="4853" max="4853" width="5.625" style="116" bestFit="1" customWidth="1"/>
    <col min="4854" max="4854" width="15.25" style="116" customWidth="1"/>
    <col min="4855" max="4855" width="5.625" style="116" bestFit="1" customWidth="1"/>
    <col min="4856" max="4856" width="9" style="116"/>
    <col min="4857" max="4860" width="9.625" style="116" customWidth="1"/>
    <col min="4861" max="4861" width="9.5" style="116" bestFit="1" customWidth="1"/>
    <col min="4862" max="4865" width="9.625" style="116" customWidth="1"/>
    <col min="4866" max="4866" width="11.125" style="116" customWidth="1"/>
    <col min="4867" max="5108" width="9" style="116"/>
    <col min="5109" max="5109" width="5.625" style="116" bestFit="1" customWidth="1"/>
    <col min="5110" max="5110" width="15.25" style="116" customWidth="1"/>
    <col min="5111" max="5111" width="5.625" style="116" bestFit="1" customWidth="1"/>
    <col min="5112" max="5112" width="9" style="116"/>
    <col min="5113" max="5116" width="9.625" style="116" customWidth="1"/>
    <col min="5117" max="5117" width="9.5" style="116" bestFit="1" customWidth="1"/>
    <col min="5118" max="5121" width="9.625" style="116" customWidth="1"/>
    <col min="5122" max="5122" width="11.125" style="116" customWidth="1"/>
    <col min="5123" max="5364" width="9" style="116"/>
    <col min="5365" max="5365" width="5.625" style="116" bestFit="1" customWidth="1"/>
    <col min="5366" max="5366" width="15.25" style="116" customWidth="1"/>
    <col min="5367" max="5367" width="5.625" style="116" bestFit="1" customWidth="1"/>
    <col min="5368" max="5368" width="9" style="116"/>
    <col min="5369" max="5372" width="9.625" style="116" customWidth="1"/>
    <col min="5373" max="5373" width="9.5" style="116" bestFit="1" customWidth="1"/>
    <col min="5374" max="5377" width="9.625" style="116" customWidth="1"/>
    <col min="5378" max="5378" width="11.125" style="116" customWidth="1"/>
    <col min="5379" max="5620" width="9" style="116"/>
    <col min="5621" max="5621" width="5.625" style="116" bestFit="1" customWidth="1"/>
    <col min="5622" max="5622" width="15.25" style="116" customWidth="1"/>
    <col min="5623" max="5623" width="5.625" style="116" bestFit="1" customWidth="1"/>
    <col min="5624" max="5624" width="9" style="116"/>
    <col min="5625" max="5628" width="9.625" style="116" customWidth="1"/>
    <col min="5629" max="5629" width="9.5" style="116" bestFit="1" customWidth="1"/>
    <col min="5630" max="5633" width="9.625" style="116" customWidth="1"/>
    <col min="5634" max="5634" width="11.125" style="116" customWidth="1"/>
    <col min="5635" max="5876" width="9" style="116"/>
    <col min="5877" max="5877" width="5.625" style="116" bestFit="1" customWidth="1"/>
    <col min="5878" max="5878" width="15.25" style="116" customWidth="1"/>
    <col min="5879" max="5879" width="5.625" style="116" bestFit="1" customWidth="1"/>
    <col min="5880" max="5880" width="9" style="116"/>
    <col min="5881" max="5884" width="9.625" style="116" customWidth="1"/>
    <col min="5885" max="5885" width="9.5" style="116" bestFit="1" customWidth="1"/>
    <col min="5886" max="5889" width="9.625" style="116" customWidth="1"/>
    <col min="5890" max="5890" width="11.125" style="116" customWidth="1"/>
    <col min="5891" max="6132" width="9" style="116"/>
    <col min="6133" max="6133" width="5.625" style="116" bestFit="1" customWidth="1"/>
    <col min="6134" max="6134" width="15.25" style="116" customWidth="1"/>
    <col min="6135" max="6135" width="5.625" style="116" bestFit="1" customWidth="1"/>
    <col min="6136" max="6136" width="9" style="116"/>
    <col min="6137" max="6140" width="9.625" style="116" customWidth="1"/>
    <col min="6141" max="6141" width="9.5" style="116" bestFit="1" customWidth="1"/>
    <col min="6142" max="6145" width="9.625" style="116" customWidth="1"/>
    <col min="6146" max="6146" width="11.125" style="116" customWidth="1"/>
    <col min="6147" max="6388" width="9" style="116"/>
    <col min="6389" max="6389" width="5.625" style="116" bestFit="1" customWidth="1"/>
    <col min="6390" max="6390" width="15.25" style="116" customWidth="1"/>
    <col min="6391" max="6391" width="5.625" style="116" bestFit="1" customWidth="1"/>
    <col min="6392" max="6392" width="9" style="116"/>
    <col min="6393" max="6396" width="9.625" style="116" customWidth="1"/>
    <col min="6397" max="6397" width="9.5" style="116" bestFit="1" customWidth="1"/>
    <col min="6398" max="6401" width="9.625" style="116" customWidth="1"/>
    <col min="6402" max="6402" width="11.125" style="116" customWidth="1"/>
    <col min="6403" max="6644" width="9" style="116"/>
    <col min="6645" max="6645" width="5.625" style="116" bestFit="1" customWidth="1"/>
    <col min="6646" max="6646" width="15.25" style="116" customWidth="1"/>
    <col min="6647" max="6647" width="5.625" style="116" bestFit="1" customWidth="1"/>
    <col min="6648" max="6648" width="9" style="116"/>
    <col min="6649" max="6652" width="9.625" style="116" customWidth="1"/>
    <col min="6653" max="6653" width="9.5" style="116" bestFit="1" customWidth="1"/>
    <col min="6654" max="6657" width="9.625" style="116" customWidth="1"/>
    <col min="6658" max="6658" width="11.125" style="116" customWidth="1"/>
    <col min="6659" max="6900" width="9" style="116"/>
    <col min="6901" max="6901" width="5.625" style="116" bestFit="1" customWidth="1"/>
    <col min="6902" max="6902" width="15.25" style="116" customWidth="1"/>
    <col min="6903" max="6903" width="5.625" style="116" bestFit="1" customWidth="1"/>
    <col min="6904" max="6904" width="9" style="116"/>
    <col min="6905" max="6908" width="9.625" style="116" customWidth="1"/>
    <col min="6909" max="6909" width="9.5" style="116" bestFit="1" customWidth="1"/>
    <col min="6910" max="6913" width="9.625" style="116" customWidth="1"/>
    <col min="6914" max="6914" width="11.125" style="116" customWidth="1"/>
    <col min="6915" max="7156" width="9" style="116"/>
    <col min="7157" max="7157" width="5.625" style="116" bestFit="1" customWidth="1"/>
    <col min="7158" max="7158" width="15.25" style="116" customWidth="1"/>
    <col min="7159" max="7159" width="5.625" style="116" bestFit="1" customWidth="1"/>
    <col min="7160" max="7160" width="9" style="116"/>
    <col min="7161" max="7164" width="9.625" style="116" customWidth="1"/>
    <col min="7165" max="7165" width="9.5" style="116" bestFit="1" customWidth="1"/>
    <col min="7166" max="7169" width="9.625" style="116" customWidth="1"/>
    <col min="7170" max="7170" width="11.125" style="116" customWidth="1"/>
    <col min="7171" max="7412" width="9" style="116"/>
    <col min="7413" max="7413" width="5.625" style="116" bestFit="1" customWidth="1"/>
    <col min="7414" max="7414" width="15.25" style="116" customWidth="1"/>
    <col min="7415" max="7415" width="5.625" style="116" bestFit="1" customWidth="1"/>
    <col min="7416" max="7416" width="9" style="116"/>
    <col min="7417" max="7420" width="9.625" style="116" customWidth="1"/>
    <col min="7421" max="7421" width="9.5" style="116" bestFit="1" customWidth="1"/>
    <col min="7422" max="7425" width="9.625" style="116" customWidth="1"/>
    <col min="7426" max="7426" width="11.125" style="116" customWidth="1"/>
    <col min="7427" max="7668" width="9" style="116"/>
    <col min="7669" max="7669" width="5.625" style="116" bestFit="1" customWidth="1"/>
    <col min="7670" max="7670" width="15.25" style="116" customWidth="1"/>
    <col min="7671" max="7671" width="5.625" style="116" bestFit="1" customWidth="1"/>
    <col min="7672" max="7672" width="9" style="116"/>
    <col min="7673" max="7676" width="9.625" style="116" customWidth="1"/>
    <col min="7677" max="7677" width="9.5" style="116" bestFit="1" customWidth="1"/>
    <col min="7678" max="7681" width="9.625" style="116" customWidth="1"/>
    <col min="7682" max="7682" width="11.125" style="116" customWidth="1"/>
    <col min="7683" max="7924" width="9" style="116"/>
    <col min="7925" max="7925" width="5.625" style="116" bestFit="1" customWidth="1"/>
    <col min="7926" max="7926" width="15.25" style="116" customWidth="1"/>
    <col min="7927" max="7927" width="5.625" style="116" bestFit="1" customWidth="1"/>
    <col min="7928" max="7928" width="9" style="116"/>
    <col min="7929" max="7932" width="9.625" style="116" customWidth="1"/>
    <col min="7933" max="7933" width="9.5" style="116" bestFit="1" customWidth="1"/>
    <col min="7934" max="7937" width="9.625" style="116" customWidth="1"/>
    <col min="7938" max="7938" width="11.125" style="116" customWidth="1"/>
    <col min="7939" max="8180" width="9" style="116"/>
    <col min="8181" max="8181" width="5.625" style="116" bestFit="1" customWidth="1"/>
    <col min="8182" max="8182" width="15.25" style="116" customWidth="1"/>
    <col min="8183" max="8183" width="5.625" style="116" bestFit="1" customWidth="1"/>
    <col min="8184" max="8184" width="9" style="116"/>
    <col min="8185" max="8188" width="9.625" style="116" customWidth="1"/>
    <col min="8189" max="8189" width="9.5" style="116" bestFit="1" customWidth="1"/>
    <col min="8190" max="8193" width="9.625" style="116" customWidth="1"/>
    <col min="8194" max="8194" width="11.125" style="116" customWidth="1"/>
    <col min="8195" max="8436" width="9" style="116"/>
    <col min="8437" max="8437" width="5.625" style="116" bestFit="1" customWidth="1"/>
    <col min="8438" max="8438" width="15.25" style="116" customWidth="1"/>
    <col min="8439" max="8439" width="5.625" style="116" bestFit="1" customWidth="1"/>
    <col min="8440" max="8440" width="9" style="116"/>
    <col min="8441" max="8444" width="9.625" style="116" customWidth="1"/>
    <col min="8445" max="8445" width="9.5" style="116" bestFit="1" customWidth="1"/>
    <col min="8446" max="8449" width="9.625" style="116" customWidth="1"/>
    <col min="8450" max="8450" width="11.125" style="116" customWidth="1"/>
    <col min="8451" max="8692" width="9" style="116"/>
    <col min="8693" max="8693" width="5.625" style="116" bestFit="1" customWidth="1"/>
    <col min="8694" max="8694" width="15.25" style="116" customWidth="1"/>
    <col min="8695" max="8695" width="5.625" style="116" bestFit="1" customWidth="1"/>
    <col min="8696" max="8696" width="9" style="116"/>
    <col min="8697" max="8700" width="9.625" style="116" customWidth="1"/>
    <col min="8701" max="8701" width="9.5" style="116" bestFit="1" customWidth="1"/>
    <col min="8702" max="8705" width="9.625" style="116" customWidth="1"/>
    <col min="8706" max="8706" width="11.125" style="116" customWidth="1"/>
    <col min="8707" max="8948" width="9" style="116"/>
    <col min="8949" max="8949" width="5.625" style="116" bestFit="1" customWidth="1"/>
    <col min="8950" max="8950" width="15.25" style="116" customWidth="1"/>
    <col min="8951" max="8951" width="5.625" style="116" bestFit="1" customWidth="1"/>
    <col min="8952" max="8952" width="9" style="116"/>
    <col min="8953" max="8956" width="9.625" style="116" customWidth="1"/>
    <col min="8957" max="8957" width="9.5" style="116" bestFit="1" customWidth="1"/>
    <col min="8958" max="8961" width="9.625" style="116" customWidth="1"/>
    <col min="8962" max="8962" width="11.125" style="116" customWidth="1"/>
    <col min="8963" max="9204" width="9" style="116"/>
    <col min="9205" max="9205" width="5.625" style="116" bestFit="1" customWidth="1"/>
    <col min="9206" max="9206" width="15.25" style="116" customWidth="1"/>
    <col min="9207" max="9207" width="5.625" style="116" bestFit="1" customWidth="1"/>
    <col min="9208" max="9208" width="9" style="116"/>
    <col min="9209" max="9212" width="9.625" style="116" customWidth="1"/>
    <col min="9213" max="9213" width="9.5" style="116" bestFit="1" customWidth="1"/>
    <col min="9214" max="9217" width="9.625" style="116" customWidth="1"/>
    <col min="9218" max="9218" width="11.125" style="116" customWidth="1"/>
    <col min="9219" max="9460" width="9" style="116"/>
    <col min="9461" max="9461" width="5.625" style="116" bestFit="1" customWidth="1"/>
    <col min="9462" max="9462" width="15.25" style="116" customWidth="1"/>
    <col min="9463" max="9463" width="5.625" style="116" bestFit="1" customWidth="1"/>
    <col min="9464" max="9464" width="9" style="116"/>
    <col min="9465" max="9468" width="9.625" style="116" customWidth="1"/>
    <col min="9469" max="9469" width="9.5" style="116" bestFit="1" customWidth="1"/>
    <col min="9470" max="9473" width="9.625" style="116" customWidth="1"/>
    <col min="9474" max="9474" width="11.125" style="116" customWidth="1"/>
    <col min="9475" max="9716" width="9" style="116"/>
    <col min="9717" max="9717" width="5.625" style="116" bestFit="1" customWidth="1"/>
    <col min="9718" max="9718" width="15.25" style="116" customWidth="1"/>
    <col min="9719" max="9719" width="5.625" style="116" bestFit="1" customWidth="1"/>
    <col min="9720" max="9720" width="9" style="116"/>
    <col min="9721" max="9724" width="9.625" style="116" customWidth="1"/>
    <col min="9725" max="9725" width="9.5" style="116" bestFit="1" customWidth="1"/>
    <col min="9726" max="9729" width="9.625" style="116" customWidth="1"/>
    <col min="9730" max="9730" width="11.125" style="116" customWidth="1"/>
    <col min="9731" max="9972" width="9" style="116"/>
    <col min="9973" max="9973" width="5.625" style="116" bestFit="1" customWidth="1"/>
    <col min="9974" max="9974" width="15.25" style="116" customWidth="1"/>
    <col min="9975" max="9975" width="5.625" style="116" bestFit="1" customWidth="1"/>
    <col min="9976" max="9976" width="9" style="116"/>
    <col min="9977" max="9980" width="9.625" style="116" customWidth="1"/>
    <col min="9981" max="9981" width="9.5" style="116" bestFit="1" customWidth="1"/>
    <col min="9982" max="9985" width="9.625" style="116" customWidth="1"/>
    <col min="9986" max="9986" width="11.125" style="116" customWidth="1"/>
    <col min="9987" max="10228" width="9" style="116"/>
    <col min="10229" max="10229" width="5.625" style="116" bestFit="1" customWidth="1"/>
    <col min="10230" max="10230" width="15.25" style="116" customWidth="1"/>
    <col min="10231" max="10231" width="5.625" style="116" bestFit="1" customWidth="1"/>
    <col min="10232" max="10232" width="9" style="116"/>
    <col min="10233" max="10236" width="9.625" style="116" customWidth="1"/>
    <col min="10237" max="10237" width="9.5" style="116" bestFit="1" customWidth="1"/>
    <col min="10238" max="10241" width="9.625" style="116" customWidth="1"/>
    <col min="10242" max="10242" width="11.125" style="116" customWidth="1"/>
    <col min="10243" max="10484" width="9" style="116"/>
    <col min="10485" max="10485" width="5.625" style="116" bestFit="1" customWidth="1"/>
    <col min="10486" max="10486" width="15.25" style="116" customWidth="1"/>
    <col min="10487" max="10487" width="5.625" style="116" bestFit="1" customWidth="1"/>
    <col min="10488" max="10488" width="9" style="116"/>
    <col min="10489" max="10492" width="9.625" style="116" customWidth="1"/>
    <col min="10493" max="10493" width="9.5" style="116" bestFit="1" customWidth="1"/>
    <col min="10494" max="10497" width="9.625" style="116" customWidth="1"/>
    <col min="10498" max="10498" width="11.125" style="116" customWidth="1"/>
    <col min="10499" max="10740" width="9" style="116"/>
    <col min="10741" max="10741" width="5.625" style="116" bestFit="1" customWidth="1"/>
    <col min="10742" max="10742" width="15.25" style="116" customWidth="1"/>
    <col min="10743" max="10743" width="5.625" style="116" bestFit="1" customWidth="1"/>
    <col min="10744" max="10744" width="9" style="116"/>
    <col min="10745" max="10748" width="9.625" style="116" customWidth="1"/>
    <col min="10749" max="10749" width="9.5" style="116" bestFit="1" customWidth="1"/>
    <col min="10750" max="10753" width="9.625" style="116" customWidth="1"/>
    <col min="10754" max="10754" width="11.125" style="116" customWidth="1"/>
    <col min="10755" max="10996" width="9" style="116"/>
    <col min="10997" max="10997" width="5.625" style="116" bestFit="1" customWidth="1"/>
    <col min="10998" max="10998" width="15.25" style="116" customWidth="1"/>
    <col min="10999" max="10999" width="5.625" style="116" bestFit="1" customWidth="1"/>
    <col min="11000" max="11000" width="9" style="116"/>
    <col min="11001" max="11004" width="9.625" style="116" customWidth="1"/>
    <col min="11005" max="11005" width="9.5" style="116" bestFit="1" customWidth="1"/>
    <col min="11006" max="11009" width="9.625" style="116" customWidth="1"/>
    <col min="11010" max="11010" width="11.125" style="116" customWidth="1"/>
    <col min="11011" max="11252" width="9" style="116"/>
    <col min="11253" max="11253" width="5.625" style="116" bestFit="1" customWidth="1"/>
    <col min="11254" max="11254" width="15.25" style="116" customWidth="1"/>
    <col min="11255" max="11255" width="5.625" style="116" bestFit="1" customWidth="1"/>
    <col min="11256" max="11256" width="9" style="116"/>
    <col min="11257" max="11260" width="9.625" style="116" customWidth="1"/>
    <col min="11261" max="11261" width="9.5" style="116" bestFit="1" customWidth="1"/>
    <col min="11262" max="11265" width="9.625" style="116" customWidth="1"/>
    <col min="11266" max="11266" width="11.125" style="116" customWidth="1"/>
    <col min="11267" max="11508" width="9" style="116"/>
    <col min="11509" max="11509" width="5.625" style="116" bestFit="1" customWidth="1"/>
    <col min="11510" max="11510" width="15.25" style="116" customWidth="1"/>
    <col min="11511" max="11511" width="5.625" style="116" bestFit="1" customWidth="1"/>
    <col min="11512" max="11512" width="9" style="116"/>
    <col min="11513" max="11516" width="9.625" style="116" customWidth="1"/>
    <col min="11517" max="11517" width="9.5" style="116" bestFit="1" customWidth="1"/>
    <col min="11518" max="11521" width="9.625" style="116" customWidth="1"/>
    <col min="11522" max="11522" width="11.125" style="116" customWidth="1"/>
    <col min="11523" max="11764" width="9" style="116"/>
    <col min="11765" max="11765" width="5.625" style="116" bestFit="1" customWidth="1"/>
    <col min="11766" max="11766" width="15.25" style="116" customWidth="1"/>
    <col min="11767" max="11767" width="5.625" style="116" bestFit="1" customWidth="1"/>
    <col min="11768" max="11768" width="9" style="116"/>
    <col min="11769" max="11772" width="9.625" style="116" customWidth="1"/>
    <col min="11773" max="11773" width="9.5" style="116" bestFit="1" customWidth="1"/>
    <col min="11774" max="11777" width="9.625" style="116" customWidth="1"/>
    <col min="11778" max="11778" width="11.125" style="116" customWidth="1"/>
    <col min="11779" max="12020" width="9" style="116"/>
    <col min="12021" max="12021" width="5.625" style="116" bestFit="1" customWidth="1"/>
    <col min="12022" max="12022" width="15.25" style="116" customWidth="1"/>
    <col min="12023" max="12023" width="5.625" style="116" bestFit="1" customWidth="1"/>
    <col min="12024" max="12024" width="9" style="116"/>
    <col min="12025" max="12028" width="9.625" style="116" customWidth="1"/>
    <col min="12029" max="12029" width="9.5" style="116" bestFit="1" customWidth="1"/>
    <col min="12030" max="12033" width="9.625" style="116" customWidth="1"/>
    <col min="12034" max="12034" width="11.125" style="116" customWidth="1"/>
    <col min="12035" max="12276" width="9" style="116"/>
    <col min="12277" max="12277" width="5.625" style="116" bestFit="1" customWidth="1"/>
    <col min="12278" max="12278" width="15.25" style="116" customWidth="1"/>
    <col min="12279" max="12279" width="5.625" style="116" bestFit="1" customWidth="1"/>
    <col min="12280" max="12280" width="9" style="116"/>
    <col min="12281" max="12284" width="9.625" style="116" customWidth="1"/>
    <col min="12285" max="12285" width="9.5" style="116" bestFit="1" customWidth="1"/>
    <col min="12286" max="12289" width="9.625" style="116" customWidth="1"/>
    <col min="12290" max="12290" width="11.125" style="116" customWidth="1"/>
    <col min="12291" max="12532" width="9" style="116"/>
    <col min="12533" max="12533" width="5.625" style="116" bestFit="1" customWidth="1"/>
    <col min="12534" max="12534" width="15.25" style="116" customWidth="1"/>
    <col min="12535" max="12535" width="5.625" style="116" bestFit="1" customWidth="1"/>
    <col min="12536" max="12536" width="9" style="116"/>
    <col min="12537" max="12540" width="9.625" style="116" customWidth="1"/>
    <col min="12541" max="12541" width="9.5" style="116" bestFit="1" customWidth="1"/>
    <col min="12542" max="12545" width="9.625" style="116" customWidth="1"/>
    <col min="12546" max="12546" width="11.125" style="116" customWidth="1"/>
    <col min="12547" max="12788" width="9" style="116"/>
    <col min="12789" max="12789" width="5.625" style="116" bestFit="1" customWidth="1"/>
    <col min="12790" max="12790" width="15.25" style="116" customWidth="1"/>
    <col min="12791" max="12791" width="5.625" style="116" bestFit="1" customWidth="1"/>
    <col min="12792" max="12792" width="9" style="116"/>
    <col min="12793" max="12796" width="9.625" style="116" customWidth="1"/>
    <col min="12797" max="12797" width="9.5" style="116" bestFit="1" customWidth="1"/>
    <col min="12798" max="12801" width="9.625" style="116" customWidth="1"/>
    <col min="12802" max="12802" width="11.125" style="116" customWidth="1"/>
    <col min="12803" max="13044" width="9" style="116"/>
    <col min="13045" max="13045" width="5.625" style="116" bestFit="1" customWidth="1"/>
    <col min="13046" max="13046" width="15.25" style="116" customWidth="1"/>
    <col min="13047" max="13047" width="5.625" style="116" bestFit="1" customWidth="1"/>
    <col min="13048" max="13048" width="9" style="116"/>
    <col min="13049" max="13052" width="9.625" style="116" customWidth="1"/>
    <col min="13053" max="13053" width="9.5" style="116" bestFit="1" customWidth="1"/>
    <col min="13054" max="13057" width="9.625" style="116" customWidth="1"/>
    <col min="13058" max="13058" width="11.125" style="116" customWidth="1"/>
    <col min="13059" max="13300" width="9" style="116"/>
    <col min="13301" max="13301" width="5.625" style="116" bestFit="1" customWidth="1"/>
    <col min="13302" max="13302" width="15.25" style="116" customWidth="1"/>
    <col min="13303" max="13303" width="5.625" style="116" bestFit="1" customWidth="1"/>
    <col min="13304" max="13304" width="9" style="116"/>
    <col min="13305" max="13308" width="9.625" style="116" customWidth="1"/>
    <col min="13309" max="13309" width="9.5" style="116" bestFit="1" customWidth="1"/>
    <col min="13310" max="13313" width="9.625" style="116" customWidth="1"/>
    <col min="13314" max="13314" width="11.125" style="116" customWidth="1"/>
    <col min="13315" max="13556" width="9" style="116"/>
    <col min="13557" max="13557" width="5.625" style="116" bestFit="1" customWidth="1"/>
    <col min="13558" max="13558" width="15.25" style="116" customWidth="1"/>
    <col min="13559" max="13559" width="5.625" style="116" bestFit="1" customWidth="1"/>
    <col min="13560" max="13560" width="9" style="116"/>
    <col min="13561" max="13564" width="9.625" style="116" customWidth="1"/>
    <col min="13565" max="13565" width="9.5" style="116" bestFit="1" customWidth="1"/>
    <col min="13566" max="13569" width="9.625" style="116" customWidth="1"/>
    <col min="13570" max="13570" width="11.125" style="116" customWidth="1"/>
    <col min="13571" max="13812" width="9" style="116"/>
    <col min="13813" max="13813" width="5.625" style="116" bestFit="1" customWidth="1"/>
    <col min="13814" max="13814" width="15.25" style="116" customWidth="1"/>
    <col min="13815" max="13815" width="5.625" style="116" bestFit="1" customWidth="1"/>
    <col min="13816" max="13816" width="9" style="116"/>
    <col min="13817" max="13820" width="9.625" style="116" customWidth="1"/>
    <col min="13821" max="13821" width="9.5" style="116" bestFit="1" customWidth="1"/>
    <col min="13822" max="13825" width="9.625" style="116" customWidth="1"/>
    <col min="13826" max="13826" width="11.125" style="116" customWidth="1"/>
    <col min="13827" max="14068" width="9" style="116"/>
    <col min="14069" max="14069" width="5.625" style="116" bestFit="1" customWidth="1"/>
    <col min="14070" max="14070" width="15.25" style="116" customWidth="1"/>
    <col min="14071" max="14071" width="5.625" style="116" bestFit="1" customWidth="1"/>
    <col min="14072" max="14072" width="9" style="116"/>
    <col min="14073" max="14076" width="9.625" style="116" customWidth="1"/>
    <col min="14077" max="14077" width="9.5" style="116" bestFit="1" customWidth="1"/>
    <col min="14078" max="14081" width="9.625" style="116" customWidth="1"/>
    <col min="14082" max="14082" width="11.125" style="116" customWidth="1"/>
    <col min="14083" max="14324" width="9" style="116"/>
    <col min="14325" max="14325" width="5.625" style="116" bestFit="1" customWidth="1"/>
    <col min="14326" max="14326" width="15.25" style="116" customWidth="1"/>
    <col min="14327" max="14327" width="5.625" style="116" bestFit="1" customWidth="1"/>
    <col min="14328" max="14328" width="9" style="116"/>
    <col min="14329" max="14332" width="9.625" style="116" customWidth="1"/>
    <col min="14333" max="14333" width="9.5" style="116" bestFit="1" customWidth="1"/>
    <col min="14334" max="14337" width="9.625" style="116" customWidth="1"/>
    <col min="14338" max="14338" width="11.125" style="116" customWidth="1"/>
    <col min="14339" max="14580" width="9" style="116"/>
    <col min="14581" max="14581" width="5.625" style="116" bestFit="1" customWidth="1"/>
    <col min="14582" max="14582" width="15.25" style="116" customWidth="1"/>
    <col min="14583" max="14583" width="5.625" style="116" bestFit="1" customWidth="1"/>
    <col min="14584" max="14584" width="9" style="116"/>
    <col min="14585" max="14588" width="9.625" style="116" customWidth="1"/>
    <col min="14589" max="14589" width="9.5" style="116" bestFit="1" customWidth="1"/>
    <col min="14590" max="14593" width="9.625" style="116" customWidth="1"/>
    <col min="14594" max="14594" width="11.125" style="116" customWidth="1"/>
    <col min="14595" max="14836" width="9" style="116"/>
    <col min="14837" max="14837" width="5.625" style="116" bestFit="1" customWidth="1"/>
    <col min="14838" max="14838" width="15.25" style="116" customWidth="1"/>
    <col min="14839" max="14839" width="5.625" style="116" bestFit="1" customWidth="1"/>
    <col min="14840" max="14840" width="9" style="116"/>
    <col min="14841" max="14844" width="9.625" style="116" customWidth="1"/>
    <col min="14845" max="14845" width="9.5" style="116" bestFit="1" customWidth="1"/>
    <col min="14846" max="14849" width="9.625" style="116" customWidth="1"/>
    <col min="14850" max="14850" width="11.125" style="116" customWidth="1"/>
    <col min="14851" max="15092" width="9" style="116"/>
    <col min="15093" max="15093" width="5.625" style="116" bestFit="1" customWidth="1"/>
    <col min="15094" max="15094" width="15.25" style="116" customWidth="1"/>
    <col min="15095" max="15095" width="5.625" style="116" bestFit="1" customWidth="1"/>
    <col min="15096" max="15096" width="9" style="116"/>
    <col min="15097" max="15100" width="9.625" style="116" customWidth="1"/>
    <col min="15101" max="15101" width="9.5" style="116" bestFit="1" customWidth="1"/>
    <col min="15102" max="15105" width="9.625" style="116" customWidth="1"/>
    <col min="15106" max="15106" width="11.125" style="116" customWidth="1"/>
    <col min="15107" max="15348" width="9" style="116"/>
    <col min="15349" max="15349" width="5.625" style="116" bestFit="1" customWidth="1"/>
    <col min="15350" max="15350" width="15.25" style="116" customWidth="1"/>
    <col min="15351" max="15351" width="5.625" style="116" bestFit="1" customWidth="1"/>
    <col min="15352" max="15352" width="9" style="116"/>
    <col min="15353" max="15356" width="9.625" style="116" customWidth="1"/>
    <col min="15357" max="15357" width="9.5" style="116" bestFit="1" customWidth="1"/>
    <col min="15358" max="15361" width="9.625" style="116" customWidth="1"/>
    <col min="15362" max="15362" width="11.125" style="116" customWidth="1"/>
    <col min="15363" max="15604" width="9" style="116"/>
    <col min="15605" max="15605" width="5.625" style="116" bestFit="1" customWidth="1"/>
    <col min="15606" max="15606" width="15.25" style="116" customWidth="1"/>
    <col min="15607" max="15607" width="5.625" style="116" bestFit="1" customWidth="1"/>
    <col min="15608" max="15608" width="9" style="116"/>
    <col min="15609" max="15612" width="9.625" style="116" customWidth="1"/>
    <col min="15613" max="15613" width="9.5" style="116" bestFit="1" customWidth="1"/>
    <col min="15614" max="15617" width="9.625" style="116" customWidth="1"/>
    <col min="15618" max="15618" width="11.125" style="116" customWidth="1"/>
    <col min="15619" max="15860" width="9" style="116"/>
    <col min="15861" max="15861" width="5.625" style="116" bestFit="1" customWidth="1"/>
    <col min="15862" max="15862" width="15.25" style="116" customWidth="1"/>
    <col min="15863" max="15863" width="5.625" style="116" bestFit="1" customWidth="1"/>
    <col min="15864" max="15864" width="9" style="116"/>
    <col min="15865" max="15868" width="9.625" style="116" customWidth="1"/>
    <col min="15869" max="15869" width="9.5" style="116" bestFit="1" customWidth="1"/>
    <col min="15870" max="15873" width="9.625" style="116" customWidth="1"/>
    <col min="15874" max="15874" width="11.125" style="116" customWidth="1"/>
    <col min="15875" max="16116" width="9" style="116"/>
    <col min="16117" max="16117" width="5.625" style="116" bestFit="1" customWidth="1"/>
    <col min="16118" max="16118" width="15.25" style="116" customWidth="1"/>
    <col min="16119" max="16119" width="5.625" style="116" bestFit="1" customWidth="1"/>
    <col min="16120" max="16120" width="9" style="116"/>
    <col min="16121" max="16124" width="9.625" style="116" customWidth="1"/>
    <col min="16125" max="16125" width="9.5" style="116" bestFit="1" customWidth="1"/>
    <col min="16126" max="16129" width="9.625" style="116" customWidth="1"/>
    <col min="16130" max="16130" width="11.125" style="116" customWidth="1"/>
    <col min="16131" max="16384" width="9" style="116"/>
  </cols>
  <sheetData>
    <row r="1" spans="1:21" s="120" customFormat="1" ht="13.5" customHeight="1">
      <c r="A1" s="176"/>
      <c r="B1" s="176"/>
      <c r="C1" s="176"/>
      <c r="D1" s="176"/>
      <c r="E1" s="176"/>
      <c r="F1" s="176"/>
      <c r="H1" s="176"/>
      <c r="L1" s="121" t="s">
        <v>91</v>
      </c>
    </row>
    <row r="2" spans="1:21" ht="13.5" customHeight="1">
      <c r="A2" s="118" t="s">
        <v>382</v>
      </c>
    </row>
    <row r="3" spans="1:21" ht="13.5" customHeight="1">
      <c r="A3" s="116"/>
    </row>
    <row r="4" spans="1:21" s="120" customFormat="1" ht="13.5" customHeight="1">
      <c r="A4" s="763" t="s">
        <v>89</v>
      </c>
      <c r="B4" s="780" t="s">
        <v>88</v>
      </c>
      <c r="C4" s="783" t="s">
        <v>92</v>
      </c>
      <c r="D4" s="786" t="s">
        <v>93</v>
      </c>
      <c r="E4" s="786"/>
      <c r="F4" s="786"/>
      <c r="G4" s="786"/>
      <c r="H4" s="786" t="s">
        <v>94</v>
      </c>
      <c r="I4" s="786"/>
      <c r="J4" s="786"/>
      <c r="K4" s="786"/>
      <c r="L4" s="761"/>
      <c r="N4" s="756" t="s">
        <v>93</v>
      </c>
      <c r="O4" s="756"/>
      <c r="P4" s="756"/>
      <c r="Q4" s="756"/>
      <c r="R4" s="756" t="s">
        <v>94</v>
      </c>
      <c r="S4" s="756"/>
      <c r="T4" s="756"/>
      <c r="U4" s="756"/>
    </row>
    <row r="5" spans="1:21" s="120" customFormat="1" ht="13.5" customHeight="1">
      <c r="A5" s="778"/>
      <c r="B5" s="781"/>
      <c r="C5" s="784"/>
      <c r="D5" s="757" t="s">
        <v>95</v>
      </c>
      <c r="E5" s="122" t="s">
        <v>96</v>
      </c>
      <c r="F5" s="177" t="s">
        <v>228</v>
      </c>
      <c r="G5" s="759" t="s">
        <v>97</v>
      </c>
      <c r="H5" s="761" t="s">
        <v>95</v>
      </c>
      <c r="I5" s="122" t="s">
        <v>96</v>
      </c>
      <c r="J5" s="177" t="s">
        <v>228</v>
      </c>
      <c r="K5" s="763" t="s">
        <v>97</v>
      </c>
      <c r="L5" s="765" t="s">
        <v>25</v>
      </c>
      <c r="N5" s="756" t="s">
        <v>96</v>
      </c>
      <c r="O5" s="756"/>
      <c r="P5" s="756" t="s">
        <v>229</v>
      </c>
      <c r="Q5" s="756"/>
      <c r="R5" s="756" t="s">
        <v>96</v>
      </c>
      <c r="S5" s="756"/>
      <c r="T5" s="756" t="s">
        <v>229</v>
      </c>
      <c r="U5" s="756"/>
    </row>
    <row r="6" spans="1:21" s="120" customFormat="1" ht="13.5" customHeight="1" thickBot="1">
      <c r="A6" s="779"/>
      <c r="B6" s="782"/>
      <c r="C6" s="785"/>
      <c r="D6" s="758"/>
      <c r="E6" s="123" t="s">
        <v>377</v>
      </c>
      <c r="F6" s="210" t="s">
        <v>381</v>
      </c>
      <c r="G6" s="760"/>
      <c r="H6" s="762"/>
      <c r="I6" s="123" t="s">
        <v>377</v>
      </c>
      <c r="J6" s="623" t="s">
        <v>381</v>
      </c>
      <c r="K6" s="764"/>
      <c r="L6" s="766"/>
      <c r="N6" s="176" t="s">
        <v>98</v>
      </c>
      <c r="O6" s="176" t="s">
        <v>230</v>
      </c>
      <c r="P6" s="176" t="s">
        <v>98</v>
      </c>
      <c r="Q6" s="176" t="s">
        <v>230</v>
      </c>
      <c r="R6" s="176" t="s">
        <v>98</v>
      </c>
      <c r="S6" s="176" t="s">
        <v>230</v>
      </c>
      <c r="T6" s="176" t="s">
        <v>98</v>
      </c>
      <c r="U6" s="176" t="s">
        <v>230</v>
      </c>
    </row>
    <row r="7" spans="1:21" s="120" customFormat="1" ht="13.5" customHeight="1" thickTop="1" thickBot="1">
      <c r="A7" s="767">
        <v>1</v>
      </c>
      <c r="B7" s="768" t="s">
        <v>344</v>
      </c>
      <c r="C7" s="124" t="s">
        <v>98</v>
      </c>
      <c r="D7" s="125" t="s">
        <v>100</v>
      </c>
      <c r="E7" s="167"/>
      <c r="F7" s="167"/>
      <c r="G7" s="168">
        <f>+E7+F7*12</f>
        <v>0</v>
      </c>
      <c r="H7" s="770" t="s">
        <v>101</v>
      </c>
      <c r="I7" s="167"/>
      <c r="J7" s="127"/>
      <c r="K7" s="128">
        <f>+I7+J7*12</f>
        <v>0</v>
      </c>
      <c r="L7" s="772">
        <f>SUM(K7:K8)</f>
        <v>0</v>
      </c>
      <c r="N7" s="120">
        <f>E7</f>
        <v>0</v>
      </c>
      <c r="P7" s="120">
        <f>F7</f>
        <v>0</v>
      </c>
      <c r="R7" s="120">
        <f>I7</f>
        <v>0</v>
      </c>
      <c r="T7" s="120">
        <f>J7</f>
        <v>0</v>
      </c>
    </row>
    <row r="8" spans="1:21" s="120" customFormat="1" ht="13.5" customHeight="1" thickTop="1" thickBot="1">
      <c r="A8" s="767"/>
      <c r="B8" s="769"/>
      <c r="C8" s="133" t="s">
        <v>230</v>
      </c>
      <c r="D8" s="134" t="s">
        <v>102</v>
      </c>
      <c r="E8" s="171"/>
      <c r="F8" s="171"/>
      <c r="G8" s="179">
        <f>+E8+F8*12</f>
        <v>0</v>
      </c>
      <c r="H8" s="771"/>
      <c r="I8" s="171"/>
      <c r="J8" s="135"/>
      <c r="K8" s="136">
        <f t="shared" ref="K8:K71" si="0">+I8+J8*12</f>
        <v>0</v>
      </c>
      <c r="L8" s="773"/>
      <c r="O8" s="120">
        <f>E8</f>
        <v>0</v>
      </c>
      <c r="Q8" s="120">
        <f>F8</f>
        <v>0</v>
      </c>
      <c r="S8" s="120">
        <f>I8</f>
        <v>0</v>
      </c>
      <c r="U8" s="120">
        <f>J8</f>
        <v>0</v>
      </c>
    </row>
    <row r="9" spans="1:21" s="120" customFormat="1" ht="13.5" customHeight="1" thickTop="1">
      <c r="A9" s="774">
        <f>+A7+1</f>
        <v>2</v>
      </c>
      <c r="B9" s="768" t="s">
        <v>345</v>
      </c>
      <c r="C9" s="124" t="s">
        <v>98</v>
      </c>
      <c r="D9" s="125" t="s">
        <v>100</v>
      </c>
      <c r="E9" s="167"/>
      <c r="F9" s="167"/>
      <c r="G9" s="168">
        <f t="shared" ref="G9:G72" si="1">+E9+F9*12</f>
        <v>0</v>
      </c>
      <c r="H9" s="770" t="s">
        <v>101</v>
      </c>
      <c r="I9" s="167"/>
      <c r="J9" s="127"/>
      <c r="K9" s="128">
        <f t="shared" si="0"/>
        <v>0</v>
      </c>
      <c r="L9" s="772">
        <f>SUM(K9:K10)</f>
        <v>0</v>
      </c>
      <c r="N9" s="120">
        <f>E9</f>
        <v>0</v>
      </c>
      <c r="P9" s="120">
        <f>F9</f>
        <v>0</v>
      </c>
      <c r="R9" s="120">
        <f>I9</f>
        <v>0</v>
      </c>
      <c r="T9" s="120">
        <f>J9</f>
        <v>0</v>
      </c>
    </row>
    <row r="10" spans="1:21" s="120" customFormat="1" ht="13.5" customHeight="1" thickBot="1">
      <c r="A10" s="775"/>
      <c r="B10" s="769"/>
      <c r="C10" s="129" t="s">
        <v>230</v>
      </c>
      <c r="D10" s="130" t="s">
        <v>102</v>
      </c>
      <c r="E10" s="169"/>
      <c r="F10" s="169"/>
      <c r="G10" s="170">
        <f t="shared" si="1"/>
        <v>0</v>
      </c>
      <c r="H10" s="776"/>
      <c r="I10" s="169"/>
      <c r="J10" s="131"/>
      <c r="K10" s="132">
        <f t="shared" si="0"/>
        <v>0</v>
      </c>
      <c r="L10" s="777"/>
      <c r="O10" s="120">
        <f>E10</f>
        <v>0</v>
      </c>
      <c r="Q10" s="120">
        <f>F10</f>
        <v>0</v>
      </c>
      <c r="S10" s="120">
        <f>I10</f>
        <v>0</v>
      </c>
      <c r="U10" s="120">
        <f>J10</f>
        <v>0</v>
      </c>
    </row>
    <row r="11" spans="1:21" s="120" customFormat="1" ht="13.5" customHeight="1" thickTop="1">
      <c r="A11" s="774">
        <f>+A9+1</f>
        <v>3</v>
      </c>
      <c r="B11" s="768" t="s">
        <v>346</v>
      </c>
      <c r="C11" s="124" t="s">
        <v>98</v>
      </c>
      <c r="D11" s="125" t="s">
        <v>100</v>
      </c>
      <c r="E11" s="167"/>
      <c r="F11" s="167"/>
      <c r="G11" s="168">
        <f t="shared" si="1"/>
        <v>0</v>
      </c>
      <c r="H11" s="770" t="s">
        <v>101</v>
      </c>
      <c r="I11" s="167"/>
      <c r="J11" s="127"/>
      <c r="K11" s="128">
        <f t="shared" si="0"/>
        <v>0</v>
      </c>
      <c r="L11" s="772">
        <f>SUM(K11:K12)</f>
        <v>0</v>
      </c>
      <c r="N11" s="120">
        <f>E11</f>
        <v>0</v>
      </c>
      <c r="P11" s="120">
        <f>F11</f>
        <v>0</v>
      </c>
      <c r="R11" s="120">
        <f>I11</f>
        <v>0</v>
      </c>
      <c r="T11" s="120">
        <f>J11</f>
        <v>0</v>
      </c>
    </row>
    <row r="12" spans="1:21" s="120" customFormat="1" ht="13.5" customHeight="1" thickBot="1">
      <c r="A12" s="775"/>
      <c r="B12" s="769"/>
      <c r="C12" s="129" t="s">
        <v>230</v>
      </c>
      <c r="D12" s="130" t="s">
        <v>102</v>
      </c>
      <c r="E12" s="169"/>
      <c r="F12" s="169"/>
      <c r="G12" s="170">
        <f t="shared" si="1"/>
        <v>0</v>
      </c>
      <c r="H12" s="776"/>
      <c r="I12" s="169"/>
      <c r="J12" s="131"/>
      <c r="K12" s="132">
        <f t="shared" si="0"/>
        <v>0</v>
      </c>
      <c r="L12" s="777"/>
      <c r="O12" s="120">
        <f>E12</f>
        <v>0</v>
      </c>
      <c r="Q12" s="120">
        <f>F12</f>
        <v>0</v>
      </c>
      <c r="S12" s="120">
        <f>I12</f>
        <v>0</v>
      </c>
      <c r="U12" s="120">
        <f>J12</f>
        <v>0</v>
      </c>
    </row>
    <row r="13" spans="1:21" s="120" customFormat="1" ht="13.5" customHeight="1" thickTop="1">
      <c r="A13" s="774">
        <f>+A11+1</f>
        <v>4</v>
      </c>
      <c r="B13" s="768" t="s">
        <v>347</v>
      </c>
      <c r="C13" s="124" t="s">
        <v>98</v>
      </c>
      <c r="D13" s="125" t="s">
        <v>100</v>
      </c>
      <c r="E13" s="167"/>
      <c r="F13" s="167"/>
      <c r="G13" s="168">
        <f t="shared" si="1"/>
        <v>0</v>
      </c>
      <c r="H13" s="770" t="s">
        <v>101</v>
      </c>
      <c r="I13" s="167"/>
      <c r="J13" s="127"/>
      <c r="K13" s="128">
        <f t="shared" si="0"/>
        <v>0</v>
      </c>
      <c r="L13" s="772">
        <f>SUM(K13:K14)</f>
        <v>0</v>
      </c>
      <c r="N13" s="120">
        <f>E13</f>
        <v>0</v>
      </c>
      <c r="P13" s="120">
        <f>F13</f>
        <v>0</v>
      </c>
      <c r="R13" s="120">
        <f>I13</f>
        <v>0</v>
      </c>
      <c r="T13" s="120">
        <f>J13</f>
        <v>0</v>
      </c>
    </row>
    <row r="14" spans="1:21" s="120" customFormat="1" ht="13.5" customHeight="1" thickBot="1">
      <c r="A14" s="775"/>
      <c r="B14" s="769"/>
      <c r="C14" s="129" t="s">
        <v>230</v>
      </c>
      <c r="D14" s="130" t="s">
        <v>102</v>
      </c>
      <c r="E14" s="169"/>
      <c r="F14" s="169"/>
      <c r="G14" s="170">
        <f t="shared" si="1"/>
        <v>0</v>
      </c>
      <c r="H14" s="776"/>
      <c r="I14" s="169"/>
      <c r="J14" s="131"/>
      <c r="K14" s="132">
        <f t="shared" si="0"/>
        <v>0</v>
      </c>
      <c r="L14" s="777"/>
      <c r="O14" s="120">
        <f>E14</f>
        <v>0</v>
      </c>
      <c r="Q14" s="120">
        <f>F14</f>
        <v>0</v>
      </c>
      <c r="S14" s="120">
        <f>I14</f>
        <v>0</v>
      </c>
      <c r="U14" s="120">
        <f>J14</f>
        <v>0</v>
      </c>
    </row>
    <row r="15" spans="1:21" s="120" customFormat="1" ht="13.5" customHeight="1" thickTop="1">
      <c r="A15" s="774">
        <f>+A13+1</f>
        <v>5</v>
      </c>
      <c r="B15" s="768" t="s">
        <v>348</v>
      </c>
      <c r="C15" s="124" t="s">
        <v>98</v>
      </c>
      <c r="D15" s="125" t="s">
        <v>100</v>
      </c>
      <c r="E15" s="167"/>
      <c r="F15" s="167"/>
      <c r="G15" s="168">
        <f t="shared" si="1"/>
        <v>0</v>
      </c>
      <c r="H15" s="770" t="s">
        <v>101</v>
      </c>
      <c r="I15" s="167"/>
      <c r="J15" s="127"/>
      <c r="K15" s="128">
        <f t="shared" si="0"/>
        <v>0</v>
      </c>
      <c r="L15" s="772">
        <f>SUM(K15:K16)</f>
        <v>0</v>
      </c>
      <c r="N15" s="120">
        <f>E15</f>
        <v>0</v>
      </c>
      <c r="P15" s="120">
        <f>F15</f>
        <v>0</v>
      </c>
      <c r="R15" s="120">
        <f>I15</f>
        <v>0</v>
      </c>
      <c r="T15" s="120">
        <f>J15</f>
        <v>0</v>
      </c>
    </row>
    <row r="16" spans="1:21" s="120" customFormat="1" ht="13.5" customHeight="1" thickBot="1">
      <c r="A16" s="775"/>
      <c r="B16" s="769"/>
      <c r="C16" s="129" t="s">
        <v>230</v>
      </c>
      <c r="D16" s="130" t="s">
        <v>102</v>
      </c>
      <c r="E16" s="169"/>
      <c r="F16" s="169"/>
      <c r="G16" s="170">
        <f t="shared" si="1"/>
        <v>0</v>
      </c>
      <c r="H16" s="776"/>
      <c r="I16" s="169"/>
      <c r="J16" s="131"/>
      <c r="K16" s="132">
        <f t="shared" si="0"/>
        <v>0</v>
      </c>
      <c r="L16" s="777"/>
      <c r="O16" s="120">
        <f>E16</f>
        <v>0</v>
      </c>
      <c r="Q16" s="120">
        <f>F16</f>
        <v>0</v>
      </c>
      <c r="S16" s="120">
        <f>I16</f>
        <v>0</v>
      </c>
      <c r="U16" s="120">
        <f>J16</f>
        <v>0</v>
      </c>
    </row>
    <row r="17" spans="1:21" s="120" customFormat="1" ht="13.5" customHeight="1" thickTop="1">
      <c r="A17" s="774">
        <f>+A15+1</f>
        <v>6</v>
      </c>
      <c r="B17" s="768" t="s">
        <v>349</v>
      </c>
      <c r="C17" s="124" t="s">
        <v>98</v>
      </c>
      <c r="D17" s="125" t="s">
        <v>100</v>
      </c>
      <c r="E17" s="167"/>
      <c r="F17" s="167"/>
      <c r="G17" s="168">
        <f t="shared" si="1"/>
        <v>0</v>
      </c>
      <c r="H17" s="770" t="s">
        <v>101</v>
      </c>
      <c r="I17" s="167"/>
      <c r="J17" s="127"/>
      <c r="K17" s="128">
        <f t="shared" si="0"/>
        <v>0</v>
      </c>
      <c r="L17" s="772">
        <f>SUM(K17:K18)</f>
        <v>0</v>
      </c>
      <c r="N17" s="120">
        <f>E17</f>
        <v>0</v>
      </c>
      <c r="P17" s="120">
        <f>F17</f>
        <v>0</v>
      </c>
      <c r="R17" s="120">
        <f>I17</f>
        <v>0</v>
      </c>
      <c r="T17" s="120">
        <f>J17</f>
        <v>0</v>
      </c>
    </row>
    <row r="18" spans="1:21" s="120" customFormat="1" ht="13.5" customHeight="1" thickBot="1">
      <c r="A18" s="775"/>
      <c r="B18" s="769"/>
      <c r="C18" s="129" t="s">
        <v>230</v>
      </c>
      <c r="D18" s="130" t="s">
        <v>102</v>
      </c>
      <c r="E18" s="169"/>
      <c r="F18" s="169"/>
      <c r="G18" s="170">
        <f t="shared" si="1"/>
        <v>0</v>
      </c>
      <c r="H18" s="776"/>
      <c r="I18" s="169"/>
      <c r="J18" s="131"/>
      <c r="K18" s="132">
        <f t="shared" si="0"/>
        <v>0</v>
      </c>
      <c r="L18" s="777"/>
      <c r="O18" s="120">
        <f>E18</f>
        <v>0</v>
      </c>
      <c r="Q18" s="120">
        <f>F18</f>
        <v>0</v>
      </c>
      <c r="S18" s="120">
        <f>I18</f>
        <v>0</v>
      </c>
      <c r="U18" s="120">
        <f>J18</f>
        <v>0</v>
      </c>
    </row>
    <row r="19" spans="1:21" s="120" customFormat="1" ht="13.5" customHeight="1" thickTop="1">
      <c r="A19" s="774">
        <f>+A17+1</f>
        <v>7</v>
      </c>
      <c r="B19" s="768" t="s">
        <v>350</v>
      </c>
      <c r="C19" s="124" t="s">
        <v>98</v>
      </c>
      <c r="D19" s="125" t="s">
        <v>100</v>
      </c>
      <c r="E19" s="167"/>
      <c r="F19" s="167"/>
      <c r="G19" s="168">
        <f t="shared" si="1"/>
        <v>0</v>
      </c>
      <c r="H19" s="770" t="s">
        <v>101</v>
      </c>
      <c r="I19" s="167"/>
      <c r="J19" s="127"/>
      <c r="K19" s="128">
        <f t="shared" si="0"/>
        <v>0</v>
      </c>
      <c r="L19" s="772">
        <f>SUM(K19:K20)</f>
        <v>0</v>
      </c>
      <c r="N19" s="120">
        <f>E19</f>
        <v>0</v>
      </c>
      <c r="P19" s="120">
        <f>F19</f>
        <v>0</v>
      </c>
      <c r="R19" s="120">
        <f>I19</f>
        <v>0</v>
      </c>
      <c r="T19" s="120">
        <f>J19</f>
        <v>0</v>
      </c>
    </row>
    <row r="20" spans="1:21" s="120" customFormat="1" ht="13.5" customHeight="1" thickBot="1">
      <c r="A20" s="775"/>
      <c r="B20" s="769"/>
      <c r="C20" s="129" t="s">
        <v>230</v>
      </c>
      <c r="D20" s="130" t="s">
        <v>102</v>
      </c>
      <c r="E20" s="169"/>
      <c r="F20" s="169"/>
      <c r="G20" s="170">
        <f t="shared" si="1"/>
        <v>0</v>
      </c>
      <c r="H20" s="776"/>
      <c r="I20" s="169"/>
      <c r="J20" s="131"/>
      <c r="K20" s="132">
        <f t="shared" si="0"/>
        <v>0</v>
      </c>
      <c r="L20" s="777"/>
      <c r="O20" s="120">
        <f>E20</f>
        <v>0</v>
      </c>
      <c r="Q20" s="120">
        <f>F20</f>
        <v>0</v>
      </c>
      <c r="S20" s="120">
        <f>I20</f>
        <v>0</v>
      </c>
      <c r="U20" s="120">
        <f>J20</f>
        <v>0</v>
      </c>
    </row>
    <row r="21" spans="1:21" s="120" customFormat="1" ht="13.5" customHeight="1" thickTop="1">
      <c r="A21" s="774">
        <f>+A19+1</f>
        <v>8</v>
      </c>
      <c r="B21" s="768" t="s">
        <v>351</v>
      </c>
      <c r="C21" s="124" t="s">
        <v>98</v>
      </c>
      <c r="D21" s="125" t="s">
        <v>100</v>
      </c>
      <c r="E21" s="167"/>
      <c r="F21" s="167"/>
      <c r="G21" s="168">
        <f t="shared" si="1"/>
        <v>0</v>
      </c>
      <c r="H21" s="770" t="s">
        <v>101</v>
      </c>
      <c r="I21" s="167"/>
      <c r="J21" s="127"/>
      <c r="K21" s="128">
        <f t="shared" si="0"/>
        <v>0</v>
      </c>
      <c r="L21" s="772">
        <f>SUM(K21:K22)</f>
        <v>0</v>
      </c>
      <c r="N21" s="120">
        <f>E21</f>
        <v>0</v>
      </c>
      <c r="P21" s="120">
        <f>F21</f>
        <v>0</v>
      </c>
      <c r="R21" s="120">
        <f>I21</f>
        <v>0</v>
      </c>
      <c r="T21" s="120">
        <f>J21</f>
        <v>0</v>
      </c>
    </row>
    <row r="22" spans="1:21" s="120" customFormat="1" ht="13.5" customHeight="1" thickBot="1">
      <c r="A22" s="775"/>
      <c r="B22" s="769"/>
      <c r="C22" s="129" t="s">
        <v>230</v>
      </c>
      <c r="D22" s="130" t="s">
        <v>102</v>
      </c>
      <c r="E22" s="169"/>
      <c r="F22" s="169"/>
      <c r="G22" s="170">
        <f t="shared" si="1"/>
        <v>0</v>
      </c>
      <c r="H22" s="776"/>
      <c r="I22" s="169"/>
      <c r="J22" s="131"/>
      <c r="K22" s="132">
        <f t="shared" si="0"/>
        <v>0</v>
      </c>
      <c r="L22" s="777"/>
      <c r="O22" s="120">
        <f>E22</f>
        <v>0</v>
      </c>
      <c r="Q22" s="120">
        <f>F22</f>
        <v>0</v>
      </c>
      <c r="S22" s="120">
        <f>I22</f>
        <v>0</v>
      </c>
      <c r="U22" s="120">
        <f>J22</f>
        <v>0</v>
      </c>
    </row>
    <row r="23" spans="1:21" s="120" customFormat="1" ht="13.5" customHeight="1" thickTop="1">
      <c r="A23" s="774">
        <f>+A21+1</f>
        <v>9</v>
      </c>
      <c r="B23" s="768" t="s">
        <v>352</v>
      </c>
      <c r="C23" s="124" t="s">
        <v>98</v>
      </c>
      <c r="D23" s="125" t="s">
        <v>100</v>
      </c>
      <c r="E23" s="167"/>
      <c r="F23" s="167"/>
      <c r="G23" s="168">
        <f t="shared" si="1"/>
        <v>0</v>
      </c>
      <c r="H23" s="770" t="s">
        <v>101</v>
      </c>
      <c r="I23" s="167"/>
      <c r="J23" s="127"/>
      <c r="K23" s="128">
        <f t="shared" si="0"/>
        <v>0</v>
      </c>
      <c r="L23" s="772">
        <f>SUM(K23:K24)</f>
        <v>0</v>
      </c>
      <c r="N23" s="120">
        <f>E23</f>
        <v>0</v>
      </c>
      <c r="P23" s="120">
        <f>F23</f>
        <v>0</v>
      </c>
      <c r="R23" s="120">
        <f>I23</f>
        <v>0</v>
      </c>
      <c r="T23" s="120">
        <f>J23</f>
        <v>0</v>
      </c>
    </row>
    <row r="24" spans="1:21" s="120" customFormat="1" ht="13.5" customHeight="1" thickBot="1">
      <c r="A24" s="775"/>
      <c r="B24" s="769"/>
      <c r="C24" s="129" t="s">
        <v>230</v>
      </c>
      <c r="D24" s="130" t="s">
        <v>102</v>
      </c>
      <c r="E24" s="169"/>
      <c r="F24" s="169"/>
      <c r="G24" s="170">
        <f t="shared" si="1"/>
        <v>0</v>
      </c>
      <c r="H24" s="776"/>
      <c r="I24" s="169"/>
      <c r="J24" s="131"/>
      <c r="K24" s="132">
        <f t="shared" si="0"/>
        <v>0</v>
      </c>
      <c r="L24" s="777"/>
      <c r="O24" s="120">
        <f>E24</f>
        <v>0</v>
      </c>
      <c r="Q24" s="120">
        <f>F24</f>
        <v>0</v>
      </c>
      <c r="S24" s="120">
        <f>I24</f>
        <v>0</v>
      </c>
      <c r="U24" s="120">
        <f>J24</f>
        <v>0</v>
      </c>
    </row>
    <row r="25" spans="1:21" s="120" customFormat="1" ht="13.5" customHeight="1" thickTop="1">
      <c r="A25" s="774">
        <f>+A23+1</f>
        <v>10</v>
      </c>
      <c r="B25" s="768" t="s">
        <v>353</v>
      </c>
      <c r="C25" s="124" t="s">
        <v>98</v>
      </c>
      <c r="D25" s="125" t="s">
        <v>100</v>
      </c>
      <c r="E25" s="167"/>
      <c r="F25" s="167"/>
      <c r="G25" s="168">
        <f t="shared" si="1"/>
        <v>0</v>
      </c>
      <c r="H25" s="770" t="s">
        <v>101</v>
      </c>
      <c r="I25" s="167"/>
      <c r="J25" s="127"/>
      <c r="K25" s="128">
        <f t="shared" si="0"/>
        <v>0</v>
      </c>
      <c r="L25" s="772">
        <f>SUM(K25:K26)</f>
        <v>0</v>
      </c>
      <c r="N25" s="120">
        <f>E25</f>
        <v>0</v>
      </c>
      <c r="P25" s="120">
        <f>F25</f>
        <v>0</v>
      </c>
      <c r="R25" s="120">
        <f>I25</f>
        <v>0</v>
      </c>
      <c r="T25" s="120">
        <f>J25</f>
        <v>0</v>
      </c>
    </row>
    <row r="26" spans="1:21" s="120" customFormat="1" ht="13.5" customHeight="1" thickBot="1">
      <c r="A26" s="775"/>
      <c r="B26" s="769"/>
      <c r="C26" s="129" t="s">
        <v>230</v>
      </c>
      <c r="D26" s="130" t="s">
        <v>102</v>
      </c>
      <c r="E26" s="169"/>
      <c r="F26" s="169"/>
      <c r="G26" s="170">
        <f t="shared" si="1"/>
        <v>0</v>
      </c>
      <c r="H26" s="776"/>
      <c r="I26" s="169"/>
      <c r="J26" s="131"/>
      <c r="K26" s="132">
        <f t="shared" si="0"/>
        <v>0</v>
      </c>
      <c r="L26" s="777"/>
      <c r="O26" s="120">
        <f>E26</f>
        <v>0</v>
      </c>
      <c r="Q26" s="120">
        <f>F26</f>
        <v>0</v>
      </c>
      <c r="S26" s="120">
        <f>I26</f>
        <v>0</v>
      </c>
      <c r="U26" s="120">
        <f>J26</f>
        <v>0</v>
      </c>
    </row>
    <row r="27" spans="1:21" s="120" customFormat="1" ht="13.5" customHeight="1" thickTop="1">
      <c r="A27" s="774">
        <f>+A25+1</f>
        <v>11</v>
      </c>
      <c r="B27" s="768" t="s">
        <v>354</v>
      </c>
      <c r="C27" s="124" t="s">
        <v>98</v>
      </c>
      <c r="D27" s="125" t="s">
        <v>100</v>
      </c>
      <c r="E27" s="167"/>
      <c r="F27" s="167"/>
      <c r="G27" s="168">
        <f t="shared" si="1"/>
        <v>0</v>
      </c>
      <c r="H27" s="770" t="s">
        <v>101</v>
      </c>
      <c r="I27" s="167"/>
      <c r="J27" s="127"/>
      <c r="K27" s="128">
        <f t="shared" si="0"/>
        <v>0</v>
      </c>
      <c r="L27" s="772">
        <f>SUM(K27:K28)</f>
        <v>0</v>
      </c>
      <c r="N27" s="120">
        <f>E27</f>
        <v>0</v>
      </c>
      <c r="P27" s="120">
        <f>F27</f>
        <v>0</v>
      </c>
      <c r="R27" s="120">
        <f>I27</f>
        <v>0</v>
      </c>
      <c r="T27" s="120">
        <f>J27</f>
        <v>0</v>
      </c>
    </row>
    <row r="28" spans="1:21" s="120" customFormat="1" ht="13.5" customHeight="1" thickBot="1">
      <c r="A28" s="775"/>
      <c r="B28" s="769"/>
      <c r="C28" s="129" t="s">
        <v>230</v>
      </c>
      <c r="D28" s="130" t="s">
        <v>102</v>
      </c>
      <c r="E28" s="169"/>
      <c r="F28" s="169"/>
      <c r="G28" s="170">
        <f t="shared" si="1"/>
        <v>0</v>
      </c>
      <c r="H28" s="776"/>
      <c r="I28" s="169"/>
      <c r="J28" s="131"/>
      <c r="K28" s="132">
        <f t="shared" si="0"/>
        <v>0</v>
      </c>
      <c r="L28" s="777"/>
      <c r="O28" s="120">
        <f>E28</f>
        <v>0</v>
      </c>
      <c r="Q28" s="120">
        <f>F28</f>
        <v>0</v>
      </c>
      <c r="S28" s="120">
        <f>I28</f>
        <v>0</v>
      </c>
      <c r="U28" s="120">
        <f>J28</f>
        <v>0</v>
      </c>
    </row>
    <row r="29" spans="1:21" s="120" customFormat="1" ht="13.5" customHeight="1" thickTop="1">
      <c r="A29" s="774">
        <f>+A27+1</f>
        <v>12</v>
      </c>
      <c r="B29" s="768" t="s">
        <v>355</v>
      </c>
      <c r="C29" s="124" t="s">
        <v>98</v>
      </c>
      <c r="D29" s="125" t="s">
        <v>100</v>
      </c>
      <c r="E29" s="167"/>
      <c r="F29" s="167"/>
      <c r="G29" s="168">
        <f t="shared" si="1"/>
        <v>0</v>
      </c>
      <c r="H29" s="770" t="s">
        <v>101</v>
      </c>
      <c r="I29" s="167"/>
      <c r="J29" s="127"/>
      <c r="K29" s="128">
        <f t="shared" si="0"/>
        <v>0</v>
      </c>
      <c r="L29" s="772">
        <f>SUM(K29:K30)</f>
        <v>0</v>
      </c>
      <c r="N29" s="120">
        <f>E29</f>
        <v>0</v>
      </c>
      <c r="P29" s="120">
        <f>F29</f>
        <v>0</v>
      </c>
      <c r="R29" s="120">
        <f>I29</f>
        <v>0</v>
      </c>
      <c r="T29" s="120">
        <f>J29</f>
        <v>0</v>
      </c>
    </row>
    <row r="30" spans="1:21" s="120" customFormat="1" ht="13.5" customHeight="1" thickBot="1">
      <c r="A30" s="775"/>
      <c r="B30" s="769"/>
      <c r="C30" s="129" t="s">
        <v>230</v>
      </c>
      <c r="D30" s="130" t="s">
        <v>102</v>
      </c>
      <c r="E30" s="169"/>
      <c r="F30" s="169"/>
      <c r="G30" s="170">
        <f t="shared" si="1"/>
        <v>0</v>
      </c>
      <c r="H30" s="776"/>
      <c r="I30" s="169"/>
      <c r="J30" s="131"/>
      <c r="K30" s="132">
        <f t="shared" si="0"/>
        <v>0</v>
      </c>
      <c r="L30" s="777"/>
      <c r="O30" s="120">
        <f>E30</f>
        <v>0</v>
      </c>
      <c r="Q30" s="120">
        <f>F30</f>
        <v>0</v>
      </c>
      <c r="S30" s="120">
        <f>I30</f>
        <v>0</v>
      </c>
      <c r="U30" s="120">
        <f>J30</f>
        <v>0</v>
      </c>
    </row>
    <row r="31" spans="1:21" s="120" customFormat="1" ht="13.5" customHeight="1" thickTop="1">
      <c r="A31" s="774">
        <f>+A29+1</f>
        <v>13</v>
      </c>
      <c r="B31" s="787" t="s">
        <v>356</v>
      </c>
      <c r="C31" s="124" t="s">
        <v>98</v>
      </c>
      <c r="D31" s="125" t="s">
        <v>100</v>
      </c>
      <c r="E31" s="167"/>
      <c r="F31" s="167"/>
      <c r="G31" s="168">
        <f t="shared" si="1"/>
        <v>0</v>
      </c>
      <c r="H31" s="770" t="s">
        <v>101</v>
      </c>
      <c r="I31" s="167"/>
      <c r="J31" s="127"/>
      <c r="K31" s="128">
        <f t="shared" si="0"/>
        <v>0</v>
      </c>
      <c r="L31" s="772">
        <f>SUM(K31:K32)</f>
        <v>0</v>
      </c>
      <c r="N31" s="120">
        <f>E31</f>
        <v>0</v>
      </c>
      <c r="P31" s="120">
        <f>F31</f>
        <v>0</v>
      </c>
      <c r="R31" s="120">
        <f>I31</f>
        <v>0</v>
      </c>
      <c r="T31" s="120">
        <f>J31</f>
        <v>0</v>
      </c>
    </row>
    <row r="32" spans="1:21" s="120" customFormat="1" ht="13.5" customHeight="1" thickBot="1">
      <c r="A32" s="775"/>
      <c r="B32" s="788"/>
      <c r="C32" s="129" t="s">
        <v>230</v>
      </c>
      <c r="D32" s="130" t="s">
        <v>102</v>
      </c>
      <c r="E32" s="169"/>
      <c r="F32" s="169"/>
      <c r="G32" s="170">
        <f t="shared" si="1"/>
        <v>0</v>
      </c>
      <c r="H32" s="776"/>
      <c r="I32" s="169"/>
      <c r="J32" s="131"/>
      <c r="K32" s="132">
        <f t="shared" si="0"/>
        <v>0</v>
      </c>
      <c r="L32" s="777"/>
      <c r="O32" s="120">
        <f>E32</f>
        <v>0</v>
      </c>
      <c r="Q32" s="120">
        <f>F32</f>
        <v>0</v>
      </c>
      <c r="S32" s="120">
        <f>I32</f>
        <v>0</v>
      </c>
      <c r="U32" s="120">
        <f>J32</f>
        <v>0</v>
      </c>
    </row>
    <row r="33" spans="1:21" s="120" customFormat="1" ht="13.5" customHeight="1" thickTop="1">
      <c r="A33" s="774">
        <f>+A31+1</f>
        <v>14</v>
      </c>
      <c r="B33" s="768" t="s">
        <v>357</v>
      </c>
      <c r="C33" s="124" t="s">
        <v>98</v>
      </c>
      <c r="D33" s="125" t="s">
        <v>100</v>
      </c>
      <c r="E33" s="167"/>
      <c r="F33" s="167"/>
      <c r="G33" s="168">
        <f t="shared" si="1"/>
        <v>0</v>
      </c>
      <c r="H33" s="770" t="s">
        <v>101</v>
      </c>
      <c r="I33" s="167"/>
      <c r="J33" s="127"/>
      <c r="K33" s="128">
        <f t="shared" si="0"/>
        <v>0</v>
      </c>
      <c r="L33" s="772">
        <f>SUM(K33:K34)</f>
        <v>0</v>
      </c>
      <c r="N33" s="120">
        <f>E33</f>
        <v>0</v>
      </c>
      <c r="P33" s="120">
        <f>F33</f>
        <v>0</v>
      </c>
      <c r="R33" s="120">
        <f>I33</f>
        <v>0</v>
      </c>
      <c r="T33" s="120">
        <f>J33</f>
        <v>0</v>
      </c>
    </row>
    <row r="34" spans="1:21" s="120" customFormat="1" ht="13.5" customHeight="1" thickBot="1">
      <c r="A34" s="775"/>
      <c r="B34" s="769"/>
      <c r="C34" s="129" t="s">
        <v>230</v>
      </c>
      <c r="D34" s="130" t="s">
        <v>102</v>
      </c>
      <c r="E34" s="169"/>
      <c r="F34" s="169"/>
      <c r="G34" s="170">
        <f t="shared" si="1"/>
        <v>0</v>
      </c>
      <c r="H34" s="776"/>
      <c r="I34" s="169"/>
      <c r="J34" s="131"/>
      <c r="K34" s="132">
        <f t="shared" si="0"/>
        <v>0</v>
      </c>
      <c r="L34" s="777"/>
      <c r="O34" s="120">
        <f>E34</f>
        <v>0</v>
      </c>
      <c r="Q34" s="120">
        <f>F34</f>
        <v>0</v>
      </c>
      <c r="S34" s="120">
        <f>I34</f>
        <v>0</v>
      </c>
      <c r="U34" s="120">
        <f>J34</f>
        <v>0</v>
      </c>
    </row>
    <row r="35" spans="1:21" s="120" customFormat="1" ht="13.5" customHeight="1" thickTop="1">
      <c r="A35" s="774">
        <f>+A33+1</f>
        <v>15</v>
      </c>
      <c r="B35" s="768" t="s">
        <v>358</v>
      </c>
      <c r="C35" s="124" t="s">
        <v>98</v>
      </c>
      <c r="D35" s="125" t="s">
        <v>100</v>
      </c>
      <c r="E35" s="167"/>
      <c r="F35" s="167"/>
      <c r="G35" s="168">
        <f t="shared" si="1"/>
        <v>0</v>
      </c>
      <c r="H35" s="770" t="s">
        <v>101</v>
      </c>
      <c r="I35" s="167"/>
      <c r="J35" s="127"/>
      <c r="K35" s="128">
        <f t="shared" si="0"/>
        <v>0</v>
      </c>
      <c r="L35" s="772">
        <f>SUM(K35:K36)</f>
        <v>0</v>
      </c>
      <c r="N35" s="120">
        <f>E35</f>
        <v>0</v>
      </c>
      <c r="P35" s="120">
        <f>F35</f>
        <v>0</v>
      </c>
      <c r="R35" s="120">
        <f>I35</f>
        <v>0</v>
      </c>
      <c r="T35" s="120">
        <f>J35</f>
        <v>0</v>
      </c>
    </row>
    <row r="36" spans="1:21" s="120" customFormat="1" ht="13.5" customHeight="1" thickBot="1">
      <c r="A36" s="775"/>
      <c r="B36" s="769"/>
      <c r="C36" s="129" t="s">
        <v>230</v>
      </c>
      <c r="D36" s="130" t="s">
        <v>102</v>
      </c>
      <c r="E36" s="169"/>
      <c r="F36" s="169"/>
      <c r="G36" s="170">
        <f t="shared" si="1"/>
        <v>0</v>
      </c>
      <c r="H36" s="776"/>
      <c r="I36" s="169"/>
      <c r="J36" s="131"/>
      <c r="K36" s="132">
        <f t="shared" si="0"/>
        <v>0</v>
      </c>
      <c r="L36" s="777"/>
      <c r="O36" s="120">
        <f>E36</f>
        <v>0</v>
      </c>
      <c r="Q36" s="120">
        <f>F36</f>
        <v>0</v>
      </c>
      <c r="S36" s="120">
        <f>I36</f>
        <v>0</v>
      </c>
      <c r="U36" s="120">
        <f>J36</f>
        <v>0</v>
      </c>
    </row>
    <row r="37" spans="1:21" s="120" customFormat="1" ht="13.5" customHeight="1" thickTop="1">
      <c r="A37" s="774">
        <f>+A35+1</f>
        <v>16</v>
      </c>
      <c r="B37" s="768" t="s">
        <v>359</v>
      </c>
      <c r="C37" s="124" t="s">
        <v>98</v>
      </c>
      <c r="D37" s="125" t="s">
        <v>100</v>
      </c>
      <c r="E37" s="167"/>
      <c r="F37" s="167"/>
      <c r="G37" s="168">
        <f t="shared" si="1"/>
        <v>0</v>
      </c>
      <c r="H37" s="770" t="s">
        <v>101</v>
      </c>
      <c r="I37" s="167"/>
      <c r="J37" s="127"/>
      <c r="K37" s="128">
        <f t="shared" si="0"/>
        <v>0</v>
      </c>
      <c r="L37" s="772">
        <f>SUM(K37:K38)</f>
        <v>0</v>
      </c>
      <c r="N37" s="120">
        <f>E37</f>
        <v>0</v>
      </c>
      <c r="P37" s="120">
        <f>F37</f>
        <v>0</v>
      </c>
      <c r="R37" s="120">
        <f>I37</f>
        <v>0</v>
      </c>
      <c r="T37" s="120">
        <f>J37</f>
        <v>0</v>
      </c>
    </row>
    <row r="38" spans="1:21" s="120" customFormat="1" ht="13.5" customHeight="1" thickBot="1">
      <c r="A38" s="775"/>
      <c r="B38" s="769"/>
      <c r="C38" s="129" t="s">
        <v>230</v>
      </c>
      <c r="D38" s="130" t="s">
        <v>102</v>
      </c>
      <c r="E38" s="169"/>
      <c r="F38" s="169"/>
      <c r="G38" s="170">
        <f t="shared" si="1"/>
        <v>0</v>
      </c>
      <c r="H38" s="776"/>
      <c r="I38" s="169"/>
      <c r="J38" s="131"/>
      <c r="K38" s="132">
        <f t="shared" si="0"/>
        <v>0</v>
      </c>
      <c r="L38" s="777"/>
      <c r="O38" s="120">
        <f>E38</f>
        <v>0</v>
      </c>
      <c r="Q38" s="120">
        <f>F38</f>
        <v>0</v>
      </c>
      <c r="S38" s="120">
        <f>I38</f>
        <v>0</v>
      </c>
      <c r="U38" s="120">
        <f>J38</f>
        <v>0</v>
      </c>
    </row>
    <row r="39" spans="1:21" s="120" customFormat="1" ht="13.5" customHeight="1" thickTop="1">
      <c r="A39" s="774">
        <f>+A37+1</f>
        <v>17</v>
      </c>
      <c r="B39" s="768" t="s">
        <v>360</v>
      </c>
      <c r="C39" s="124" t="s">
        <v>98</v>
      </c>
      <c r="D39" s="125" t="s">
        <v>100</v>
      </c>
      <c r="E39" s="167"/>
      <c r="F39" s="167"/>
      <c r="G39" s="168">
        <f t="shared" si="1"/>
        <v>0</v>
      </c>
      <c r="H39" s="770" t="s">
        <v>101</v>
      </c>
      <c r="I39" s="167"/>
      <c r="J39" s="127"/>
      <c r="K39" s="128">
        <f t="shared" si="0"/>
        <v>0</v>
      </c>
      <c r="L39" s="772">
        <f>SUM(K39:K40)</f>
        <v>0</v>
      </c>
      <c r="N39" s="120">
        <f>E39</f>
        <v>0</v>
      </c>
      <c r="P39" s="120">
        <f>F39</f>
        <v>0</v>
      </c>
      <c r="R39" s="120">
        <f>I39</f>
        <v>0</v>
      </c>
      <c r="T39" s="120">
        <f>J39</f>
        <v>0</v>
      </c>
    </row>
    <row r="40" spans="1:21" s="120" customFormat="1" ht="13.5" customHeight="1" thickBot="1">
      <c r="A40" s="775"/>
      <c r="B40" s="769"/>
      <c r="C40" s="129" t="s">
        <v>230</v>
      </c>
      <c r="D40" s="130" t="s">
        <v>102</v>
      </c>
      <c r="E40" s="169"/>
      <c r="F40" s="169"/>
      <c r="G40" s="170">
        <f t="shared" si="1"/>
        <v>0</v>
      </c>
      <c r="H40" s="776"/>
      <c r="I40" s="169"/>
      <c r="J40" s="131"/>
      <c r="K40" s="132">
        <f t="shared" si="0"/>
        <v>0</v>
      </c>
      <c r="L40" s="777"/>
      <c r="O40" s="120">
        <f>E40</f>
        <v>0</v>
      </c>
      <c r="Q40" s="120">
        <f>F40</f>
        <v>0</v>
      </c>
      <c r="S40" s="120">
        <f>I40</f>
        <v>0</v>
      </c>
      <c r="U40" s="120">
        <f>J40</f>
        <v>0</v>
      </c>
    </row>
    <row r="41" spans="1:21" s="120" customFormat="1" ht="13.5" customHeight="1" thickTop="1">
      <c r="A41" s="774">
        <f>+A39+1</f>
        <v>18</v>
      </c>
      <c r="B41" s="768" t="s">
        <v>361</v>
      </c>
      <c r="C41" s="124" t="s">
        <v>98</v>
      </c>
      <c r="D41" s="125" t="s">
        <v>100</v>
      </c>
      <c r="E41" s="167"/>
      <c r="F41" s="167"/>
      <c r="G41" s="168">
        <f t="shared" si="1"/>
        <v>0</v>
      </c>
      <c r="H41" s="770" t="s">
        <v>101</v>
      </c>
      <c r="I41" s="167"/>
      <c r="J41" s="127"/>
      <c r="K41" s="128">
        <f t="shared" si="0"/>
        <v>0</v>
      </c>
      <c r="L41" s="772">
        <f>SUM(K41:K42)</f>
        <v>0</v>
      </c>
      <c r="N41" s="120">
        <f>E41</f>
        <v>0</v>
      </c>
      <c r="P41" s="120">
        <f>F41</f>
        <v>0</v>
      </c>
      <c r="R41" s="120">
        <f>I41</f>
        <v>0</v>
      </c>
      <c r="T41" s="120">
        <f>J41</f>
        <v>0</v>
      </c>
    </row>
    <row r="42" spans="1:21" s="120" customFormat="1" ht="13.5" customHeight="1" thickBot="1">
      <c r="A42" s="775"/>
      <c r="B42" s="769"/>
      <c r="C42" s="129" t="s">
        <v>230</v>
      </c>
      <c r="D42" s="130" t="s">
        <v>102</v>
      </c>
      <c r="E42" s="169"/>
      <c r="F42" s="169"/>
      <c r="G42" s="170">
        <f t="shared" si="1"/>
        <v>0</v>
      </c>
      <c r="H42" s="776"/>
      <c r="I42" s="169"/>
      <c r="J42" s="131"/>
      <c r="K42" s="132">
        <f t="shared" si="0"/>
        <v>0</v>
      </c>
      <c r="L42" s="777"/>
      <c r="O42" s="120">
        <f>E42</f>
        <v>0</v>
      </c>
      <c r="Q42" s="120">
        <f>F42</f>
        <v>0</v>
      </c>
      <c r="S42" s="120">
        <f>I42</f>
        <v>0</v>
      </c>
      <c r="U42" s="120">
        <f>J42</f>
        <v>0</v>
      </c>
    </row>
    <row r="43" spans="1:21" s="120" customFormat="1" ht="13.5" customHeight="1" thickTop="1">
      <c r="A43" s="774">
        <f>+A41+1</f>
        <v>19</v>
      </c>
      <c r="B43" s="768" t="s">
        <v>362</v>
      </c>
      <c r="C43" s="124" t="s">
        <v>98</v>
      </c>
      <c r="D43" s="125" t="s">
        <v>100</v>
      </c>
      <c r="E43" s="167"/>
      <c r="F43" s="167"/>
      <c r="G43" s="168">
        <f t="shared" si="1"/>
        <v>0</v>
      </c>
      <c r="H43" s="770" t="s">
        <v>101</v>
      </c>
      <c r="I43" s="167"/>
      <c r="J43" s="127"/>
      <c r="K43" s="128">
        <f t="shared" si="0"/>
        <v>0</v>
      </c>
      <c r="L43" s="772">
        <f>SUM(K43:K44)</f>
        <v>0</v>
      </c>
      <c r="N43" s="120">
        <f>E43</f>
        <v>0</v>
      </c>
      <c r="P43" s="120">
        <f>F43</f>
        <v>0</v>
      </c>
      <c r="R43" s="120">
        <f>I43</f>
        <v>0</v>
      </c>
      <c r="T43" s="120">
        <f>J43</f>
        <v>0</v>
      </c>
    </row>
    <row r="44" spans="1:21" s="120" customFormat="1" ht="13.5" customHeight="1" thickBot="1">
      <c r="A44" s="775"/>
      <c r="B44" s="769"/>
      <c r="C44" s="129" t="s">
        <v>230</v>
      </c>
      <c r="D44" s="130" t="s">
        <v>102</v>
      </c>
      <c r="E44" s="169"/>
      <c r="F44" s="169"/>
      <c r="G44" s="170">
        <f t="shared" si="1"/>
        <v>0</v>
      </c>
      <c r="H44" s="776"/>
      <c r="I44" s="169"/>
      <c r="J44" s="131"/>
      <c r="K44" s="132">
        <f t="shared" si="0"/>
        <v>0</v>
      </c>
      <c r="L44" s="777"/>
      <c r="O44" s="120">
        <f>E44</f>
        <v>0</v>
      </c>
      <c r="Q44" s="120">
        <f>F44</f>
        <v>0</v>
      </c>
      <c r="S44" s="120">
        <f>I44</f>
        <v>0</v>
      </c>
      <c r="U44" s="120">
        <f>J44</f>
        <v>0</v>
      </c>
    </row>
    <row r="45" spans="1:21" s="120" customFormat="1" ht="13.5" customHeight="1" thickTop="1">
      <c r="A45" s="774">
        <f>+A43+1</f>
        <v>20</v>
      </c>
      <c r="B45" s="768" t="s">
        <v>363</v>
      </c>
      <c r="C45" s="124" t="s">
        <v>98</v>
      </c>
      <c r="D45" s="125" t="s">
        <v>100</v>
      </c>
      <c r="E45" s="167"/>
      <c r="F45" s="167"/>
      <c r="G45" s="168">
        <f t="shared" si="1"/>
        <v>0</v>
      </c>
      <c r="H45" s="770" t="s">
        <v>101</v>
      </c>
      <c r="I45" s="167"/>
      <c r="J45" s="127"/>
      <c r="K45" s="128">
        <f t="shared" si="0"/>
        <v>0</v>
      </c>
      <c r="L45" s="772">
        <f>SUM(K45:K46)</f>
        <v>0</v>
      </c>
      <c r="N45" s="120">
        <f>E45</f>
        <v>0</v>
      </c>
      <c r="P45" s="120">
        <f>F45</f>
        <v>0</v>
      </c>
      <c r="R45" s="120">
        <f>I45</f>
        <v>0</v>
      </c>
      <c r="T45" s="120">
        <f>J45</f>
        <v>0</v>
      </c>
    </row>
    <row r="46" spans="1:21" s="120" customFormat="1" ht="13.5" customHeight="1" thickBot="1">
      <c r="A46" s="775"/>
      <c r="B46" s="769"/>
      <c r="C46" s="129" t="s">
        <v>230</v>
      </c>
      <c r="D46" s="130" t="s">
        <v>102</v>
      </c>
      <c r="E46" s="169"/>
      <c r="F46" s="169"/>
      <c r="G46" s="170">
        <f t="shared" si="1"/>
        <v>0</v>
      </c>
      <c r="H46" s="776"/>
      <c r="I46" s="169"/>
      <c r="J46" s="131"/>
      <c r="K46" s="132">
        <f t="shared" si="0"/>
        <v>0</v>
      </c>
      <c r="L46" s="777"/>
      <c r="O46" s="120">
        <f>E46</f>
        <v>0</v>
      </c>
      <c r="Q46" s="120">
        <f>F46</f>
        <v>0</v>
      </c>
      <c r="S46" s="120">
        <f>I46</f>
        <v>0</v>
      </c>
      <c r="U46" s="120">
        <f>J46</f>
        <v>0</v>
      </c>
    </row>
    <row r="47" spans="1:21" s="120" customFormat="1" ht="13.5" customHeight="1" thickTop="1">
      <c r="A47" s="774">
        <f>+A45+1</f>
        <v>21</v>
      </c>
      <c r="B47" s="768" t="s">
        <v>364</v>
      </c>
      <c r="C47" s="124" t="s">
        <v>98</v>
      </c>
      <c r="D47" s="125" t="s">
        <v>100</v>
      </c>
      <c r="E47" s="167"/>
      <c r="F47" s="167"/>
      <c r="G47" s="168">
        <f t="shared" si="1"/>
        <v>0</v>
      </c>
      <c r="H47" s="770" t="s">
        <v>101</v>
      </c>
      <c r="I47" s="167"/>
      <c r="J47" s="127"/>
      <c r="K47" s="128">
        <f t="shared" si="0"/>
        <v>0</v>
      </c>
      <c r="L47" s="772">
        <f>SUM(K47:K48)</f>
        <v>0</v>
      </c>
      <c r="N47" s="120">
        <f>E47</f>
        <v>0</v>
      </c>
      <c r="P47" s="120">
        <f>F47</f>
        <v>0</v>
      </c>
      <c r="R47" s="120">
        <f>I47</f>
        <v>0</v>
      </c>
      <c r="T47" s="120">
        <f>J47</f>
        <v>0</v>
      </c>
    </row>
    <row r="48" spans="1:21" s="120" customFormat="1" ht="13.5" customHeight="1" thickBot="1">
      <c r="A48" s="775"/>
      <c r="B48" s="769"/>
      <c r="C48" s="129" t="s">
        <v>230</v>
      </c>
      <c r="D48" s="130" t="s">
        <v>102</v>
      </c>
      <c r="E48" s="169"/>
      <c r="F48" s="169"/>
      <c r="G48" s="170">
        <f t="shared" si="1"/>
        <v>0</v>
      </c>
      <c r="H48" s="776"/>
      <c r="I48" s="169"/>
      <c r="J48" s="131"/>
      <c r="K48" s="132">
        <f t="shared" si="0"/>
        <v>0</v>
      </c>
      <c r="L48" s="777"/>
      <c r="O48" s="120">
        <f>E48</f>
        <v>0</v>
      </c>
      <c r="Q48" s="120">
        <f>F48</f>
        <v>0</v>
      </c>
      <c r="S48" s="120">
        <f>I48</f>
        <v>0</v>
      </c>
      <c r="U48" s="120">
        <f>J48</f>
        <v>0</v>
      </c>
    </row>
    <row r="49" spans="1:21" s="120" customFormat="1" ht="13.5" customHeight="1" thickTop="1">
      <c r="A49" s="774">
        <f>+A47+1</f>
        <v>22</v>
      </c>
      <c r="B49" s="768" t="s">
        <v>365</v>
      </c>
      <c r="C49" s="124" t="s">
        <v>98</v>
      </c>
      <c r="D49" s="125" t="s">
        <v>100</v>
      </c>
      <c r="E49" s="167"/>
      <c r="F49" s="167"/>
      <c r="G49" s="168">
        <f t="shared" si="1"/>
        <v>0</v>
      </c>
      <c r="H49" s="770" t="s">
        <v>101</v>
      </c>
      <c r="I49" s="167"/>
      <c r="J49" s="127"/>
      <c r="K49" s="128">
        <f t="shared" si="0"/>
        <v>0</v>
      </c>
      <c r="L49" s="772">
        <f>SUM(K49:K50)</f>
        <v>0</v>
      </c>
      <c r="N49" s="120">
        <f>E49</f>
        <v>0</v>
      </c>
      <c r="P49" s="120">
        <f>F49</f>
        <v>0</v>
      </c>
      <c r="R49" s="120">
        <f>I49</f>
        <v>0</v>
      </c>
      <c r="T49" s="120">
        <f>J49</f>
        <v>0</v>
      </c>
    </row>
    <row r="50" spans="1:21" s="120" customFormat="1" ht="13.5" customHeight="1" thickBot="1">
      <c r="A50" s="775"/>
      <c r="B50" s="769"/>
      <c r="C50" s="129" t="s">
        <v>230</v>
      </c>
      <c r="D50" s="130" t="s">
        <v>102</v>
      </c>
      <c r="E50" s="169"/>
      <c r="F50" s="169"/>
      <c r="G50" s="170">
        <f t="shared" si="1"/>
        <v>0</v>
      </c>
      <c r="H50" s="776"/>
      <c r="I50" s="169"/>
      <c r="J50" s="131"/>
      <c r="K50" s="132">
        <f t="shared" si="0"/>
        <v>0</v>
      </c>
      <c r="L50" s="777"/>
      <c r="O50" s="120">
        <f>E50</f>
        <v>0</v>
      </c>
      <c r="Q50" s="120">
        <f>F50</f>
        <v>0</v>
      </c>
      <c r="S50" s="120">
        <f>I50</f>
        <v>0</v>
      </c>
      <c r="U50" s="120">
        <f>J50</f>
        <v>0</v>
      </c>
    </row>
    <row r="51" spans="1:21" s="120" customFormat="1" ht="13.5" customHeight="1" thickTop="1">
      <c r="A51" s="774">
        <f>+A49+1</f>
        <v>23</v>
      </c>
      <c r="B51" s="768" t="s">
        <v>366</v>
      </c>
      <c r="C51" s="124" t="s">
        <v>98</v>
      </c>
      <c r="D51" s="125" t="s">
        <v>100</v>
      </c>
      <c r="E51" s="167"/>
      <c r="F51" s="167"/>
      <c r="G51" s="168">
        <f t="shared" si="1"/>
        <v>0</v>
      </c>
      <c r="H51" s="770" t="s">
        <v>101</v>
      </c>
      <c r="I51" s="167"/>
      <c r="J51" s="127"/>
      <c r="K51" s="128">
        <f t="shared" si="0"/>
        <v>0</v>
      </c>
      <c r="L51" s="772">
        <f>SUM(K51:K52)</f>
        <v>0</v>
      </c>
      <c r="N51" s="120">
        <f>E51</f>
        <v>0</v>
      </c>
      <c r="P51" s="120">
        <f>F51</f>
        <v>0</v>
      </c>
      <c r="R51" s="120">
        <f>I51</f>
        <v>0</v>
      </c>
      <c r="T51" s="120">
        <f>J51</f>
        <v>0</v>
      </c>
    </row>
    <row r="52" spans="1:21" s="120" customFormat="1" ht="13.5" customHeight="1" thickBot="1">
      <c r="A52" s="775"/>
      <c r="B52" s="769"/>
      <c r="C52" s="129" t="s">
        <v>230</v>
      </c>
      <c r="D52" s="130" t="s">
        <v>102</v>
      </c>
      <c r="E52" s="169"/>
      <c r="F52" s="169"/>
      <c r="G52" s="170">
        <f t="shared" si="1"/>
        <v>0</v>
      </c>
      <c r="H52" s="776"/>
      <c r="I52" s="169"/>
      <c r="J52" s="131"/>
      <c r="K52" s="132">
        <f t="shared" si="0"/>
        <v>0</v>
      </c>
      <c r="L52" s="777"/>
      <c r="O52" s="120">
        <f>E52</f>
        <v>0</v>
      </c>
      <c r="Q52" s="120">
        <f>F52</f>
        <v>0</v>
      </c>
      <c r="S52" s="120">
        <f>I52</f>
        <v>0</v>
      </c>
      <c r="U52" s="120">
        <f>J52</f>
        <v>0</v>
      </c>
    </row>
    <row r="53" spans="1:21" s="120" customFormat="1" ht="13.5" customHeight="1" thickTop="1">
      <c r="A53" s="774">
        <f>+A51+1</f>
        <v>24</v>
      </c>
      <c r="B53" s="768" t="s">
        <v>367</v>
      </c>
      <c r="C53" s="124" t="s">
        <v>98</v>
      </c>
      <c r="D53" s="125" t="s">
        <v>100</v>
      </c>
      <c r="E53" s="167"/>
      <c r="F53" s="167"/>
      <c r="G53" s="168">
        <f t="shared" si="1"/>
        <v>0</v>
      </c>
      <c r="H53" s="770" t="s">
        <v>101</v>
      </c>
      <c r="I53" s="167"/>
      <c r="J53" s="127"/>
      <c r="K53" s="128">
        <f t="shared" si="0"/>
        <v>0</v>
      </c>
      <c r="L53" s="772">
        <f>SUM(K53:K54)</f>
        <v>0</v>
      </c>
      <c r="N53" s="120">
        <f>E53</f>
        <v>0</v>
      </c>
      <c r="P53" s="120">
        <f>F53</f>
        <v>0</v>
      </c>
      <c r="R53" s="120">
        <f>I53</f>
        <v>0</v>
      </c>
      <c r="T53" s="120">
        <f>J53</f>
        <v>0</v>
      </c>
    </row>
    <row r="54" spans="1:21" s="120" customFormat="1" ht="13.5" customHeight="1" thickBot="1">
      <c r="A54" s="775"/>
      <c r="B54" s="769"/>
      <c r="C54" s="129" t="s">
        <v>230</v>
      </c>
      <c r="D54" s="130" t="s">
        <v>102</v>
      </c>
      <c r="E54" s="169"/>
      <c r="F54" s="169"/>
      <c r="G54" s="170">
        <f t="shared" si="1"/>
        <v>0</v>
      </c>
      <c r="H54" s="776"/>
      <c r="I54" s="169"/>
      <c r="J54" s="131"/>
      <c r="K54" s="132">
        <f t="shared" si="0"/>
        <v>0</v>
      </c>
      <c r="L54" s="777"/>
      <c r="O54" s="120">
        <f>E54</f>
        <v>0</v>
      </c>
      <c r="Q54" s="120">
        <f>F54</f>
        <v>0</v>
      </c>
      <c r="S54" s="120">
        <f>I54</f>
        <v>0</v>
      </c>
      <c r="U54" s="120">
        <f>J54</f>
        <v>0</v>
      </c>
    </row>
    <row r="55" spans="1:21" s="120" customFormat="1" ht="13.5" customHeight="1" thickTop="1">
      <c r="A55" s="774">
        <f>+A53+1</f>
        <v>25</v>
      </c>
      <c r="B55" s="768" t="s">
        <v>368</v>
      </c>
      <c r="C55" s="124" t="s">
        <v>98</v>
      </c>
      <c r="D55" s="125" t="s">
        <v>100</v>
      </c>
      <c r="E55" s="167"/>
      <c r="F55" s="167"/>
      <c r="G55" s="168">
        <f t="shared" si="1"/>
        <v>0</v>
      </c>
      <c r="H55" s="770" t="s">
        <v>101</v>
      </c>
      <c r="I55" s="167"/>
      <c r="J55" s="127"/>
      <c r="K55" s="128">
        <f t="shared" si="0"/>
        <v>0</v>
      </c>
      <c r="L55" s="772">
        <f>SUM(K55:K56)</f>
        <v>0</v>
      </c>
      <c r="N55" s="120">
        <f>E55</f>
        <v>0</v>
      </c>
      <c r="P55" s="120">
        <f>F55</f>
        <v>0</v>
      </c>
      <c r="R55" s="120">
        <f>I55</f>
        <v>0</v>
      </c>
      <c r="T55" s="120">
        <f>J55</f>
        <v>0</v>
      </c>
    </row>
    <row r="56" spans="1:21" s="120" customFormat="1" ht="13.5" customHeight="1" thickBot="1">
      <c r="A56" s="775"/>
      <c r="B56" s="769"/>
      <c r="C56" s="129" t="s">
        <v>230</v>
      </c>
      <c r="D56" s="130" t="s">
        <v>102</v>
      </c>
      <c r="E56" s="169"/>
      <c r="F56" s="169"/>
      <c r="G56" s="170">
        <f t="shared" si="1"/>
        <v>0</v>
      </c>
      <c r="H56" s="776"/>
      <c r="I56" s="169"/>
      <c r="J56" s="131"/>
      <c r="K56" s="132">
        <f t="shared" si="0"/>
        <v>0</v>
      </c>
      <c r="L56" s="777"/>
      <c r="O56" s="120">
        <f>E56</f>
        <v>0</v>
      </c>
      <c r="Q56" s="120">
        <f>F56</f>
        <v>0</v>
      </c>
      <c r="S56" s="120">
        <f>I56</f>
        <v>0</v>
      </c>
      <c r="U56" s="120">
        <f>J56</f>
        <v>0</v>
      </c>
    </row>
    <row r="57" spans="1:21" s="120" customFormat="1" ht="13.5" customHeight="1" thickTop="1">
      <c r="A57" s="774">
        <f>+A55+1</f>
        <v>26</v>
      </c>
      <c r="B57" s="768" t="s">
        <v>369</v>
      </c>
      <c r="C57" s="124" t="s">
        <v>98</v>
      </c>
      <c r="D57" s="125" t="s">
        <v>100</v>
      </c>
      <c r="E57" s="167"/>
      <c r="F57" s="167"/>
      <c r="G57" s="168">
        <f t="shared" si="1"/>
        <v>0</v>
      </c>
      <c r="H57" s="770" t="s">
        <v>101</v>
      </c>
      <c r="I57" s="167"/>
      <c r="J57" s="127"/>
      <c r="K57" s="128">
        <f t="shared" si="0"/>
        <v>0</v>
      </c>
      <c r="L57" s="772">
        <f>SUM(K57:K58)</f>
        <v>0</v>
      </c>
      <c r="N57" s="120">
        <f>E57</f>
        <v>0</v>
      </c>
      <c r="P57" s="120">
        <f>F57</f>
        <v>0</v>
      </c>
      <c r="R57" s="120">
        <f>I57</f>
        <v>0</v>
      </c>
      <c r="T57" s="120">
        <f>J57</f>
        <v>0</v>
      </c>
    </row>
    <row r="58" spans="1:21" s="120" customFormat="1" ht="13.5" customHeight="1" thickBot="1">
      <c r="A58" s="775"/>
      <c r="B58" s="769"/>
      <c r="C58" s="129" t="s">
        <v>230</v>
      </c>
      <c r="D58" s="130" t="s">
        <v>102</v>
      </c>
      <c r="E58" s="169"/>
      <c r="F58" s="169"/>
      <c r="G58" s="170">
        <f t="shared" si="1"/>
        <v>0</v>
      </c>
      <c r="H58" s="776"/>
      <c r="I58" s="169"/>
      <c r="J58" s="131"/>
      <c r="K58" s="132">
        <f t="shared" si="0"/>
        <v>0</v>
      </c>
      <c r="L58" s="777"/>
      <c r="O58" s="120">
        <f>E58</f>
        <v>0</v>
      </c>
      <c r="Q58" s="120">
        <f>F58</f>
        <v>0</v>
      </c>
      <c r="S58" s="120">
        <f>I58</f>
        <v>0</v>
      </c>
      <c r="U58" s="120">
        <f>J58</f>
        <v>0</v>
      </c>
    </row>
    <row r="59" spans="1:21" s="120" customFormat="1" ht="13.5" customHeight="1" thickTop="1">
      <c r="A59" s="774">
        <f>+A57+1</f>
        <v>27</v>
      </c>
      <c r="B59" s="768" t="s">
        <v>370</v>
      </c>
      <c r="C59" s="124" t="s">
        <v>98</v>
      </c>
      <c r="D59" s="125" t="s">
        <v>100</v>
      </c>
      <c r="E59" s="167"/>
      <c r="F59" s="167"/>
      <c r="G59" s="168">
        <f t="shared" si="1"/>
        <v>0</v>
      </c>
      <c r="H59" s="770" t="s">
        <v>101</v>
      </c>
      <c r="I59" s="167"/>
      <c r="J59" s="127"/>
      <c r="K59" s="128">
        <f t="shared" si="0"/>
        <v>0</v>
      </c>
      <c r="L59" s="772">
        <f>SUM(K59:K60)</f>
        <v>0</v>
      </c>
      <c r="N59" s="120">
        <f>E59</f>
        <v>0</v>
      </c>
      <c r="P59" s="120">
        <f>F59</f>
        <v>0</v>
      </c>
      <c r="R59" s="120">
        <f>I59</f>
        <v>0</v>
      </c>
      <c r="T59" s="120">
        <f>J59</f>
        <v>0</v>
      </c>
    </row>
    <row r="60" spans="1:21" s="120" customFormat="1" ht="13.5" customHeight="1" thickBot="1">
      <c r="A60" s="775"/>
      <c r="B60" s="769"/>
      <c r="C60" s="129" t="s">
        <v>230</v>
      </c>
      <c r="D60" s="130" t="s">
        <v>102</v>
      </c>
      <c r="E60" s="169"/>
      <c r="F60" s="169"/>
      <c r="G60" s="170">
        <f t="shared" si="1"/>
        <v>0</v>
      </c>
      <c r="H60" s="776"/>
      <c r="I60" s="169"/>
      <c r="J60" s="131"/>
      <c r="K60" s="132">
        <f t="shared" si="0"/>
        <v>0</v>
      </c>
      <c r="L60" s="777"/>
      <c r="O60" s="120">
        <f>E60</f>
        <v>0</v>
      </c>
      <c r="Q60" s="120">
        <f>F60</f>
        <v>0</v>
      </c>
      <c r="S60" s="120">
        <f>I60</f>
        <v>0</v>
      </c>
      <c r="U60" s="120">
        <f>J60</f>
        <v>0</v>
      </c>
    </row>
    <row r="61" spans="1:21" s="120" customFormat="1" ht="13.5" customHeight="1" thickTop="1">
      <c r="A61" s="774">
        <f>+A59+1</f>
        <v>28</v>
      </c>
      <c r="B61" s="768" t="s">
        <v>371</v>
      </c>
      <c r="C61" s="124" t="s">
        <v>98</v>
      </c>
      <c r="D61" s="125" t="s">
        <v>100</v>
      </c>
      <c r="E61" s="167"/>
      <c r="F61" s="167"/>
      <c r="G61" s="168">
        <f t="shared" si="1"/>
        <v>0</v>
      </c>
      <c r="H61" s="770" t="s">
        <v>101</v>
      </c>
      <c r="I61" s="167"/>
      <c r="J61" s="127"/>
      <c r="K61" s="128">
        <f t="shared" si="0"/>
        <v>0</v>
      </c>
      <c r="L61" s="772">
        <f>SUM(K61:K62)</f>
        <v>0</v>
      </c>
      <c r="N61" s="120">
        <f>E61</f>
        <v>0</v>
      </c>
      <c r="P61" s="120">
        <f>F61</f>
        <v>0</v>
      </c>
      <c r="R61" s="120">
        <f>I61</f>
        <v>0</v>
      </c>
      <c r="T61" s="120">
        <f>J61</f>
        <v>0</v>
      </c>
    </row>
    <row r="62" spans="1:21" s="120" customFormat="1" ht="13.5" customHeight="1" thickBot="1">
      <c r="A62" s="775"/>
      <c r="B62" s="769"/>
      <c r="C62" s="129" t="s">
        <v>230</v>
      </c>
      <c r="D62" s="130" t="s">
        <v>102</v>
      </c>
      <c r="E62" s="169"/>
      <c r="F62" s="169"/>
      <c r="G62" s="170">
        <f t="shared" si="1"/>
        <v>0</v>
      </c>
      <c r="H62" s="776"/>
      <c r="I62" s="169"/>
      <c r="J62" s="131"/>
      <c r="K62" s="132">
        <f t="shared" si="0"/>
        <v>0</v>
      </c>
      <c r="L62" s="777"/>
      <c r="O62" s="120">
        <f>E62</f>
        <v>0</v>
      </c>
      <c r="Q62" s="120">
        <f>F62</f>
        <v>0</v>
      </c>
      <c r="S62" s="120">
        <f>I62</f>
        <v>0</v>
      </c>
      <c r="U62" s="120">
        <f>J62</f>
        <v>0</v>
      </c>
    </row>
    <row r="63" spans="1:21" s="120" customFormat="1" ht="13.5" customHeight="1" thickTop="1">
      <c r="A63" s="774">
        <f>+A61+1</f>
        <v>29</v>
      </c>
      <c r="B63" s="768" t="s">
        <v>372</v>
      </c>
      <c r="C63" s="124" t="s">
        <v>98</v>
      </c>
      <c r="D63" s="125" t="s">
        <v>100</v>
      </c>
      <c r="E63" s="167"/>
      <c r="F63" s="167"/>
      <c r="G63" s="168">
        <f t="shared" si="1"/>
        <v>0</v>
      </c>
      <c r="H63" s="770" t="s">
        <v>101</v>
      </c>
      <c r="I63" s="167"/>
      <c r="J63" s="127"/>
      <c r="K63" s="128">
        <f t="shared" si="0"/>
        <v>0</v>
      </c>
      <c r="L63" s="772">
        <f>SUM(K63:K64)</f>
        <v>0</v>
      </c>
      <c r="N63" s="120">
        <f>E63</f>
        <v>0</v>
      </c>
      <c r="P63" s="120">
        <f>F63</f>
        <v>0</v>
      </c>
      <c r="R63" s="120">
        <f>I63</f>
        <v>0</v>
      </c>
      <c r="T63" s="120">
        <f>J63</f>
        <v>0</v>
      </c>
    </row>
    <row r="64" spans="1:21" s="120" customFormat="1" ht="13.5" customHeight="1" thickBot="1">
      <c r="A64" s="775"/>
      <c r="B64" s="769"/>
      <c r="C64" s="129" t="s">
        <v>230</v>
      </c>
      <c r="D64" s="130" t="s">
        <v>102</v>
      </c>
      <c r="E64" s="169"/>
      <c r="F64" s="169"/>
      <c r="G64" s="170">
        <f t="shared" si="1"/>
        <v>0</v>
      </c>
      <c r="H64" s="776"/>
      <c r="I64" s="169"/>
      <c r="J64" s="131"/>
      <c r="K64" s="132">
        <f t="shared" si="0"/>
        <v>0</v>
      </c>
      <c r="L64" s="777"/>
      <c r="O64" s="120">
        <f>E64</f>
        <v>0</v>
      </c>
      <c r="Q64" s="120">
        <f>F64</f>
        <v>0</v>
      </c>
      <c r="S64" s="120">
        <f>I64</f>
        <v>0</v>
      </c>
      <c r="U64" s="120">
        <f>J64</f>
        <v>0</v>
      </c>
    </row>
    <row r="65" spans="1:21" s="120" customFormat="1" ht="13.5" customHeight="1" thickTop="1">
      <c r="A65" s="774">
        <f>+A63+1</f>
        <v>30</v>
      </c>
      <c r="B65" s="768" t="s">
        <v>373</v>
      </c>
      <c r="C65" s="124" t="s">
        <v>98</v>
      </c>
      <c r="D65" s="125" t="s">
        <v>100</v>
      </c>
      <c r="E65" s="167"/>
      <c r="F65" s="167"/>
      <c r="G65" s="168">
        <f t="shared" si="1"/>
        <v>0</v>
      </c>
      <c r="H65" s="770" t="s">
        <v>101</v>
      </c>
      <c r="I65" s="167"/>
      <c r="J65" s="127"/>
      <c r="K65" s="128">
        <f t="shared" si="0"/>
        <v>0</v>
      </c>
      <c r="L65" s="772">
        <f>SUM(K65:K66)</f>
        <v>0</v>
      </c>
      <c r="N65" s="120">
        <f>E65</f>
        <v>0</v>
      </c>
      <c r="P65" s="120">
        <f>F65</f>
        <v>0</v>
      </c>
      <c r="R65" s="120">
        <f>I65</f>
        <v>0</v>
      </c>
      <c r="T65" s="120">
        <f>J65</f>
        <v>0</v>
      </c>
    </row>
    <row r="66" spans="1:21" s="120" customFormat="1" ht="13.5" customHeight="1" thickBot="1">
      <c r="A66" s="775"/>
      <c r="B66" s="769"/>
      <c r="C66" s="129" t="s">
        <v>230</v>
      </c>
      <c r="D66" s="130" t="s">
        <v>102</v>
      </c>
      <c r="E66" s="169"/>
      <c r="F66" s="169"/>
      <c r="G66" s="170">
        <f t="shared" si="1"/>
        <v>0</v>
      </c>
      <c r="H66" s="776"/>
      <c r="I66" s="169"/>
      <c r="J66" s="131"/>
      <c r="K66" s="132">
        <f t="shared" si="0"/>
        <v>0</v>
      </c>
      <c r="L66" s="777"/>
      <c r="O66" s="120">
        <f>E66</f>
        <v>0</v>
      </c>
      <c r="Q66" s="120">
        <f>F66</f>
        <v>0</v>
      </c>
      <c r="S66" s="120">
        <f>I66</f>
        <v>0</v>
      </c>
      <c r="U66" s="120">
        <f>J66</f>
        <v>0</v>
      </c>
    </row>
    <row r="67" spans="1:21" s="120" customFormat="1" ht="13.5" customHeight="1" thickTop="1">
      <c r="A67" s="774">
        <f>+A65+1</f>
        <v>31</v>
      </c>
      <c r="B67" s="768" t="s">
        <v>374</v>
      </c>
      <c r="C67" s="124" t="s">
        <v>98</v>
      </c>
      <c r="D67" s="125" t="s">
        <v>100</v>
      </c>
      <c r="E67" s="167"/>
      <c r="F67" s="167"/>
      <c r="G67" s="168">
        <f t="shared" si="1"/>
        <v>0</v>
      </c>
      <c r="H67" s="770" t="s">
        <v>101</v>
      </c>
      <c r="I67" s="167"/>
      <c r="J67" s="127"/>
      <c r="K67" s="128">
        <f t="shared" si="0"/>
        <v>0</v>
      </c>
      <c r="L67" s="772">
        <f>SUM(K67:K68)</f>
        <v>0</v>
      </c>
      <c r="N67" s="120">
        <f>E67</f>
        <v>0</v>
      </c>
      <c r="P67" s="120">
        <f>F67</f>
        <v>0</v>
      </c>
      <c r="R67" s="120">
        <f>I67</f>
        <v>0</v>
      </c>
      <c r="T67" s="120">
        <f>J67</f>
        <v>0</v>
      </c>
    </row>
    <row r="68" spans="1:21" s="120" customFormat="1" ht="13.5" customHeight="1" thickBot="1">
      <c r="A68" s="775"/>
      <c r="B68" s="769"/>
      <c r="C68" s="129" t="s">
        <v>230</v>
      </c>
      <c r="D68" s="130" t="s">
        <v>102</v>
      </c>
      <c r="E68" s="169"/>
      <c r="F68" s="169"/>
      <c r="G68" s="170">
        <f t="shared" si="1"/>
        <v>0</v>
      </c>
      <c r="H68" s="776"/>
      <c r="I68" s="169"/>
      <c r="J68" s="131"/>
      <c r="K68" s="132">
        <f t="shared" si="0"/>
        <v>0</v>
      </c>
      <c r="L68" s="777"/>
      <c r="O68" s="120">
        <f>E68</f>
        <v>0</v>
      </c>
      <c r="Q68" s="120">
        <f>F68</f>
        <v>0</v>
      </c>
      <c r="S68" s="120">
        <f>I68</f>
        <v>0</v>
      </c>
      <c r="U68" s="120">
        <f>J68</f>
        <v>0</v>
      </c>
    </row>
    <row r="69" spans="1:21" s="120" customFormat="1" ht="13.5" customHeight="1" thickTop="1">
      <c r="A69" s="774">
        <f>+A67+1</f>
        <v>32</v>
      </c>
      <c r="B69" s="768" t="s">
        <v>375</v>
      </c>
      <c r="C69" s="124" t="s">
        <v>98</v>
      </c>
      <c r="D69" s="125" t="s">
        <v>100</v>
      </c>
      <c r="E69" s="167"/>
      <c r="F69" s="167"/>
      <c r="G69" s="168">
        <f t="shared" si="1"/>
        <v>0</v>
      </c>
      <c r="H69" s="770" t="s">
        <v>101</v>
      </c>
      <c r="I69" s="167"/>
      <c r="J69" s="127"/>
      <c r="K69" s="128">
        <f t="shared" si="0"/>
        <v>0</v>
      </c>
      <c r="L69" s="772">
        <f>SUM(K69:K70)</f>
        <v>0</v>
      </c>
      <c r="N69" s="120">
        <f>E69</f>
        <v>0</v>
      </c>
      <c r="P69" s="120">
        <f>F69</f>
        <v>0</v>
      </c>
      <c r="R69" s="120">
        <f>I69</f>
        <v>0</v>
      </c>
      <c r="T69" s="120">
        <f>J69</f>
        <v>0</v>
      </c>
    </row>
    <row r="70" spans="1:21" s="120" customFormat="1" ht="13.5" customHeight="1" thickBot="1">
      <c r="A70" s="775"/>
      <c r="B70" s="769"/>
      <c r="C70" s="129" t="s">
        <v>230</v>
      </c>
      <c r="D70" s="130" t="s">
        <v>102</v>
      </c>
      <c r="E70" s="169"/>
      <c r="F70" s="169"/>
      <c r="G70" s="170">
        <f t="shared" si="1"/>
        <v>0</v>
      </c>
      <c r="H70" s="776"/>
      <c r="I70" s="169"/>
      <c r="J70" s="131"/>
      <c r="K70" s="132">
        <f t="shared" si="0"/>
        <v>0</v>
      </c>
      <c r="L70" s="777"/>
      <c r="O70" s="120">
        <f>E70</f>
        <v>0</v>
      </c>
      <c r="Q70" s="120">
        <f>F70</f>
        <v>0</v>
      </c>
      <c r="S70" s="120">
        <f>I70</f>
        <v>0</v>
      </c>
      <c r="U70" s="120">
        <f>J70</f>
        <v>0</v>
      </c>
    </row>
    <row r="71" spans="1:21" s="120" customFormat="1" ht="13.5" customHeight="1" thickTop="1">
      <c r="A71" s="774">
        <f>+A69+1</f>
        <v>33</v>
      </c>
      <c r="B71" s="768" t="s">
        <v>376</v>
      </c>
      <c r="C71" s="124" t="s">
        <v>98</v>
      </c>
      <c r="D71" s="125" t="s">
        <v>100</v>
      </c>
      <c r="E71" s="167"/>
      <c r="F71" s="167"/>
      <c r="G71" s="168">
        <f t="shared" si="1"/>
        <v>0</v>
      </c>
      <c r="H71" s="770" t="s">
        <v>101</v>
      </c>
      <c r="I71" s="167"/>
      <c r="J71" s="127"/>
      <c r="K71" s="128">
        <f t="shared" si="0"/>
        <v>0</v>
      </c>
      <c r="L71" s="772">
        <f>SUM(K71:K72)</f>
        <v>0</v>
      </c>
      <c r="N71" s="120">
        <f>E71</f>
        <v>0</v>
      </c>
      <c r="P71" s="120">
        <f>F71</f>
        <v>0</v>
      </c>
      <c r="R71" s="120">
        <f>I71</f>
        <v>0</v>
      </c>
      <c r="T71" s="120">
        <f>J71</f>
        <v>0</v>
      </c>
    </row>
    <row r="72" spans="1:21" s="120" customFormat="1" ht="13.5" customHeight="1" thickBot="1">
      <c r="A72" s="775"/>
      <c r="B72" s="769"/>
      <c r="C72" s="129" t="s">
        <v>230</v>
      </c>
      <c r="D72" s="130" t="s">
        <v>102</v>
      </c>
      <c r="E72" s="169"/>
      <c r="F72" s="169"/>
      <c r="G72" s="170">
        <f t="shared" si="1"/>
        <v>0</v>
      </c>
      <c r="H72" s="776"/>
      <c r="I72" s="169"/>
      <c r="J72" s="131"/>
      <c r="K72" s="132">
        <f t="shared" ref="K72" si="2">+I72+J72*12</f>
        <v>0</v>
      </c>
      <c r="L72" s="777"/>
      <c r="O72" s="120">
        <f>E72</f>
        <v>0</v>
      </c>
      <c r="Q72" s="120">
        <f>F72</f>
        <v>0</v>
      </c>
      <c r="S72" s="120">
        <f>I72</f>
        <v>0</v>
      </c>
      <c r="U72" s="120">
        <f>J72</f>
        <v>0</v>
      </c>
    </row>
    <row r="73" spans="1:21" s="120" customFormat="1" ht="13.5" customHeight="1" thickTop="1" thickBot="1">
      <c r="A73" s="789" t="s">
        <v>25</v>
      </c>
      <c r="B73" s="790"/>
      <c r="C73" s="124" t="s">
        <v>98</v>
      </c>
      <c r="D73" s="125" t="s">
        <v>100</v>
      </c>
      <c r="E73" s="126">
        <f>+N73</f>
        <v>0</v>
      </c>
      <c r="F73" s="126">
        <f>+P73</f>
        <v>0</v>
      </c>
      <c r="G73" s="168">
        <f t="shared" ref="G73:G74" si="3">+E73+F73*12</f>
        <v>0</v>
      </c>
      <c r="H73" s="791" t="s">
        <v>101</v>
      </c>
      <c r="I73" s="126">
        <f>+R73</f>
        <v>0</v>
      </c>
      <c r="J73" s="126">
        <f>+T73</f>
        <v>0</v>
      </c>
      <c r="K73" s="128">
        <f t="shared" ref="K73:K74" si="4">+I73+J73*12</f>
        <v>0</v>
      </c>
      <c r="L73" s="772">
        <f>SUM(K73:K74)</f>
        <v>0</v>
      </c>
      <c r="N73" s="120">
        <f>SUM(N7:N72)</f>
        <v>0</v>
      </c>
      <c r="P73" s="120">
        <f>SUM(P7:P72)</f>
        <v>0</v>
      </c>
      <c r="R73" s="120">
        <f>SUM(R7:R72)</f>
        <v>0</v>
      </c>
      <c r="T73" s="120">
        <f>SUM(T7:T72)</f>
        <v>0</v>
      </c>
    </row>
    <row r="74" spans="1:21" s="120" customFormat="1" ht="13.5" customHeight="1" thickTop="1" thickBot="1">
      <c r="A74" s="789"/>
      <c r="B74" s="790"/>
      <c r="C74" s="133" t="s">
        <v>230</v>
      </c>
      <c r="D74" s="134" t="s">
        <v>102</v>
      </c>
      <c r="E74" s="174">
        <f>+O74</f>
        <v>0</v>
      </c>
      <c r="F74" s="174">
        <f>+Q74</f>
        <v>0</v>
      </c>
      <c r="G74" s="178">
        <f t="shared" si="3"/>
        <v>0</v>
      </c>
      <c r="H74" s="792"/>
      <c r="I74" s="174">
        <f>+S74</f>
        <v>0</v>
      </c>
      <c r="J74" s="174">
        <f>+U74</f>
        <v>0</v>
      </c>
      <c r="K74" s="136">
        <f t="shared" si="4"/>
        <v>0</v>
      </c>
      <c r="L74" s="773"/>
      <c r="O74" s="120">
        <f>SUM(O8:O73)</f>
        <v>0</v>
      </c>
      <c r="Q74" s="120">
        <f>SUM(Q8:Q73)</f>
        <v>0</v>
      </c>
      <c r="S74" s="120">
        <f>SUM(S8:S73)</f>
        <v>0</v>
      </c>
      <c r="U74" s="120">
        <f>SUM(U8:U73)</f>
        <v>0</v>
      </c>
    </row>
    <row r="75" spans="1:21" ht="13.5" customHeight="1" thickTop="1">
      <c r="A75" s="120" t="s">
        <v>291</v>
      </c>
    </row>
    <row r="76" spans="1:21" ht="13.5" customHeight="1">
      <c r="A76" s="211"/>
    </row>
  </sheetData>
  <mergeCells count="151">
    <mergeCell ref="A73:B74"/>
    <mergeCell ref="H73:H74"/>
    <mergeCell ref="L73:L74"/>
    <mergeCell ref="A71:A72"/>
    <mergeCell ref="B71:B72"/>
    <mergeCell ref="H71:H72"/>
    <mergeCell ref="L71:L72"/>
    <mergeCell ref="A67:A68"/>
    <mergeCell ref="B67:B68"/>
    <mergeCell ref="H67:H68"/>
    <mergeCell ref="L67:L68"/>
    <mergeCell ref="A69:A70"/>
    <mergeCell ref="B69:B70"/>
    <mergeCell ref="H69:H70"/>
    <mergeCell ref="L69:L70"/>
    <mergeCell ref="A63:A64"/>
    <mergeCell ref="B63:B64"/>
    <mergeCell ref="H63:H64"/>
    <mergeCell ref="L63:L64"/>
    <mergeCell ref="A65:A66"/>
    <mergeCell ref="B65:B66"/>
    <mergeCell ref="H65:H66"/>
    <mergeCell ref="L65:L66"/>
    <mergeCell ref="A59:A60"/>
    <mergeCell ref="B59:B60"/>
    <mergeCell ref="H59:H60"/>
    <mergeCell ref="L59:L60"/>
    <mergeCell ref="A61:A62"/>
    <mergeCell ref="B61:B62"/>
    <mergeCell ref="H61:H62"/>
    <mergeCell ref="L61:L62"/>
    <mergeCell ref="A55:A56"/>
    <mergeCell ref="B55:B56"/>
    <mergeCell ref="H55:H56"/>
    <mergeCell ref="L55:L56"/>
    <mergeCell ref="A57:A58"/>
    <mergeCell ref="B57:B58"/>
    <mergeCell ref="H57:H58"/>
    <mergeCell ref="L57:L58"/>
    <mergeCell ref="A51:A52"/>
    <mergeCell ref="B51:B52"/>
    <mergeCell ref="H51:H52"/>
    <mergeCell ref="L51:L52"/>
    <mergeCell ref="A53:A54"/>
    <mergeCell ref="B53:B54"/>
    <mergeCell ref="H53:H54"/>
    <mergeCell ref="L53:L54"/>
    <mergeCell ref="A47:A48"/>
    <mergeCell ref="B47:B48"/>
    <mergeCell ref="H47:H48"/>
    <mergeCell ref="L47:L48"/>
    <mergeCell ref="A49:A50"/>
    <mergeCell ref="B49:B50"/>
    <mergeCell ref="H49:H50"/>
    <mergeCell ref="L49:L50"/>
    <mergeCell ref="A43:A44"/>
    <mergeCell ref="B43:B44"/>
    <mergeCell ref="H43:H44"/>
    <mergeCell ref="L43:L44"/>
    <mergeCell ref="A45:A46"/>
    <mergeCell ref="B45:B46"/>
    <mergeCell ref="H45:H46"/>
    <mergeCell ref="L45:L46"/>
    <mergeCell ref="A39:A40"/>
    <mergeCell ref="B39:B40"/>
    <mergeCell ref="H39:H40"/>
    <mergeCell ref="L39:L40"/>
    <mergeCell ref="A41:A42"/>
    <mergeCell ref="B41:B42"/>
    <mergeCell ref="H41:H42"/>
    <mergeCell ref="L41:L42"/>
    <mergeCell ref="A35:A36"/>
    <mergeCell ref="B35:B36"/>
    <mergeCell ref="H35:H36"/>
    <mergeCell ref="L35:L36"/>
    <mergeCell ref="A37:A38"/>
    <mergeCell ref="B37:B38"/>
    <mergeCell ref="H37:H38"/>
    <mergeCell ref="L37:L38"/>
    <mergeCell ref="A31:A32"/>
    <mergeCell ref="B31:B32"/>
    <mergeCell ref="H31:H32"/>
    <mergeCell ref="L31:L32"/>
    <mergeCell ref="A33:A34"/>
    <mergeCell ref="B33:B34"/>
    <mergeCell ref="H33:H34"/>
    <mergeCell ref="L33:L34"/>
    <mergeCell ref="A27:A28"/>
    <mergeCell ref="B27:B28"/>
    <mergeCell ref="H27:H28"/>
    <mergeCell ref="L27:L28"/>
    <mergeCell ref="A29:A30"/>
    <mergeCell ref="B29:B30"/>
    <mergeCell ref="H29:H30"/>
    <mergeCell ref="L29:L30"/>
    <mergeCell ref="A23:A24"/>
    <mergeCell ref="B23:B24"/>
    <mergeCell ref="H23:H24"/>
    <mergeCell ref="L23:L24"/>
    <mergeCell ref="A25:A26"/>
    <mergeCell ref="B25:B26"/>
    <mergeCell ref="H25:H26"/>
    <mergeCell ref="L25:L26"/>
    <mergeCell ref="A19:A20"/>
    <mergeCell ref="B19:B20"/>
    <mergeCell ref="H19:H20"/>
    <mergeCell ref="L19:L20"/>
    <mergeCell ref="A21:A22"/>
    <mergeCell ref="B21:B22"/>
    <mergeCell ref="H21:H22"/>
    <mergeCell ref="L21:L22"/>
    <mergeCell ref="A15:A16"/>
    <mergeCell ref="B15:B16"/>
    <mergeCell ref="H15:H16"/>
    <mergeCell ref="L15:L16"/>
    <mergeCell ref="A17:A18"/>
    <mergeCell ref="B17:B18"/>
    <mergeCell ref="H17:H18"/>
    <mergeCell ref="L17:L18"/>
    <mergeCell ref="A11:A12"/>
    <mergeCell ref="B11:B12"/>
    <mergeCell ref="H11:H12"/>
    <mergeCell ref="L11:L12"/>
    <mergeCell ref="A13:A14"/>
    <mergeCell ref="B13:B14"/>
    <mergeCell ref="H13:H14"/>
    <mergeCell ref="L13:L14"/>
    <mergeCell ref="A7:A8"/>
    <mergeCell ref="B7:B8"/>
    <mergeCell ref="H7:H8"/>
    <mergeCell ref="L7:L8"/>
    <mergeCell ref="A9:A10"/>
    <mergeCell ref="B9:B10"/>
    <mergeCell ref="H9:H10"/>
    <mergeCell ref="L9:L10"/>
    <mergeCell ref="A4:A6"/>
    <mergeCell ref="B4:B6"/>
    <mergeCell ref="C4:C6"/>
    <mergeCell ref="D4:G4"/>
    <mergeCell ref="H4:L4"/>
    <mergeCell ref="N4:Q4"/>
    <mergeCell ref="R4:U4"/>
    <mergeCell ref="D5:D6"/>
    <mergeCell ref="G5:G6"/>
    <mergeCell ref="H5:H6"/>
    <mergeCell ref="K5:K6"/>
    <mergeCell ref="L5:L6"/>
    <mergeCell ref="N5:O5"/>
    <mergeCell ref="P5:Q5"/>
    <mergeCell ref="R5:S5"/>
    <mergeCell ref="T5:U5"/>
  </mergeCells>
  <phoneticPr fontId="1"/>
  <pageMargins left="0.82677165354330717" right="0.19685039370078741" top="0.51181102362204722" bottom="0.6692913385826772" header="0.51181102362204722" footer="0.39370078740157483"/>
  <pageSetup paperSize="9" scale="5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103"/>
  <sheetViews>
    <sheetView showZeros="0" view="pageBreakPreview" topLeftCell="A42" zoomScale="48" zoomScaleNormal="100" zoomScaleSheetLayoutView="48" workbookViewId="0">
      <selection activeCell="A5" sqref="A5"/>
    </sheetView>
  </sheetViews>
  <sheetFormatPr defaultColWidth="8.875" defaultRowHeight="12.95" customHeight="1"/>
  <cols>
    <col min="1" max="1" width="13.5" style="223" customWidth="1"/>
    <col min="2" max="45" width="6.625" style="218" customWidth="1"/>
    <col min="46" max="16384" width="8.875" style="218"/>
  </cols>
  <sheetData>
    <row r="1" spans="1:50" ht="15" customHeight="1">
      <c r="A1" s="1030" t="s">
        <v>339</v>
      </c>
      <c r="B1" s="1030"/>
      <c r="C1" s="215" t="s">
        <v>103</v>
      </c>
      <c r="D1" s="215"/>
      <c r="E1" s="216" t="s">
        <v>104</v>
      </c>
      <c r="F1" s="217"/>
      <c r="H1" s="216" t="s">
        <v>105</v>
      </c>
      <c r="I1" s="1015"/>
      <c r="J1" s="1016"/>
      <c r="K1" s="215"/>
      <c r="L1" s="219"/>
      <c r="M1" s="219"/>
      <c r="N1" s="220"/>
      <c r="O1" s="215"/>
      <c r="P1" s="215"/>
      <c r="Q1" s="215"/>
      <c r="R1" s="215"/>
      <c r="Z1" s="221"/>
      <c r="AR1" s="931"/>
      <c r="AS1" s="931"/>
      <c r="AT1" s="931"/>
      <c r="AV1" s="222"/>
      <c r="AW1" s="222"/>
      <c r="AX1" s="137" t="s">
        <v>290</v>
      </c>
    </row>
    <row r="2" spans="1:50" ht="12.95" customHeight="1" thickBot="1">
      <c r="A2" s="223" t="s">
        <v>259</v>
      </c>
      <c r="L2" s="224" t="s">
        <v>337</v>
      </c>
      <c r="W2" s="224"/>
    </row>
    <row r="3" spans="1:50" ht="12.95" customHeight="1" thickBot="1">
      <c r="A3" s="225"/>
      <c r="B3" s="880" t="s">
        <v>106</v>
      </c>
      <c r="C3" s="886"/>
      <c r="D3" s="886"/>
      <c r="E3" s="886"/>
      <c r="F3" s="886"/>
      <c r="G3" s="886"/>
      <c r="H3" s="886"/>
      <c r="I3" s="886"/>
      <c r="J3" s="886"/>
      <c r="K3" s="886"/>
      <c r="L3" s="886"/>
      <c r="M3" s="886"/>
      <c r="N3" s="886"/>
      <c r="O3" s="881"/>
      <c r="P3" s="932" t="s">
        <v>98</v>
      </c>
      <c r="Q3" s="900"/>
      <c r="R3" s="900"/>
      <c r="S3" s="900"/>
      <c r="T3" s="900"/>
      <c r="U3" s="900"/>
      <c r="V3" s="900"/>
      <c r="W3" s="900"/>
      <c r="X3" s="900"/>
      <c r="Y3" s="900"/>
      <c r="Z3" s="900"/>
      <c r="AA3" s="900"/>
      <c r="AB3" s="900"/>
      <c r="AC3" s="900"/>
      <c r="AD3" s="900"/>
      <c r="AE3" s="900"/>
      <c r="AF3" s="900"/>
      <c r="AG3" s="900"/>
      <c r="AH3" s="900"/>
      <c r="AI3" s="933"/>
      <c r="AJ3" s="932" t="s">
        <v>298</v>
      </c>
      <c r="AK3" s="900"/>
      <c r="AL3" s="900"/>
      <c r="AM3" s="900"/>
      <c r="AN3" s="900"/>
      <c r="AO3" s="900"/>
      <c r="AP3" s="900"/>
      <c r="AQ3" s="900"/>
      <c r="AR3" s="900"/>
      <c r="AS3" s="933"/>
      <c r="AT3" s="934" t="s">
        <v>107</v>
      </c>
    </row>
    <row r="4" spans="1:50" ht="12.95" customHeight="1">
      <c r="A4" s="226"/>
      <c r="B4" s="1017" t="s">
        <v>299</v>
      </c>
      <c r="C4" s="1018"/>
      <c r="D4" s="1018" t="s">
        <v>108</v>
      </c>
      <c r="E4" s="227" t="s">
        <v>300</v>
      </c>
      <c r="F4" s="228"/>
      <c r="G4" s="229"/>
      <c r="H4" s="937" t="s">
        <v>260</v>
      </c>
      <c r="I4" s="938"/>
      <c r="J4" s="938"/>
      <c r="K4" s="938"/>
      <c r="L4" s="938"/>
      <c r="M4" s="938"/>
      <c r="N4" s="938"/>
      <c r="O4" s="939"/>
      <c r="P4" s="937" t="s">
        <v>261</v>
      </c>
      <c r="Q4" s="938"/>
      <c r="R4" s="938"/>
      <c r="S4" s="938"/>
      <c r="T4" s="938"/>
      <c r="U4" s="938"/>
      <c r="V4" s="938"/>
      <c r="W4" s="938"/>
      <c r="X4" s="938"/>
      <c r="Y4" s="939"/>
      <c r="Z4" s="937" t="s">
        <v>262</v>
      </c>
      <c r="AA4" s="938"/>
      <c r="AB4" s="938"/>
      <c r="AC4" s="938"/>
      <c r="AD4" s="938"/>
      <c r="AE4" s="938"/>
      <c r="AF4" s="938"/>
      <c r="AG4" s="938"/>
      <c r="AH4" s="938"/>
      <c r="AI4" s="939"/>
      <c r="AJ4" s="937" t="s">
        <v>263</v>
      </c>
      <c r="AK4" s="938"/>
      <c r="AL4" s="938"/>
      <c r="AM4" s="938"/>
      <c r="AN4" s="938"/>
      <c r="AO4" s="938"/>
      <c r="AP4" s="938"/>
      <c r="AQ4" s="938"/>
      <c r="AR4" s="938"/>
      <c r="AS4" s="939"/>
      <c r="AT4" s="935"/>
    </row>
    <row r="5" spans="1:50" ht="12.95" customHeight="1">
      <c r="A5" s="226"/>
      <c r="B5" s="1017"/>
      <c r="C5" s="1018"/>
      <c r="D5" s="1018"/>
      <c r="E5" s="1019" t="s">
        <v>301</v>
      </c>
      <c r="F5" s="1021" t="s">
        <v>265</v>
      </c>
      <c r="G5" s="940" t="s">
        <v>29</v>
      </c>
      <c r="H5" s="942" t="s">
        <v>266</v>
      </c>
      <c r="I5" s="943"/>
      <c r="J5" s="945" t="s">
        <v>301</v>
      </c>
      <c r="K5" s="946"/>
      <c r="L5" s="929" t="s">
        <v>265</v>
      </c>
      <c r="M5" s="930"/>
      <c r="N5" s="947" t="s">
        <v>29</v>
      </c>
      <c r="O5" s="948"/>
      <c r="P5" s="919" t="s">
        <v>302</v>
      </c>
      <c r="Q5" s="920"/>
      <c r="R5" s="923" t="s">
        <v>267</v>
      </c>
      <c r="S5" s="924"/>
      <c r="T5" s="945" t="s">
        <v>301</v>
      </c>
      <c r="U5" s="946"/>
      <c r="V5" s="929" t="s">
        <v>265</v>
      </c>
      <c r="W5" s="930"/>
      <c r="X5" s="947" t="s">
        <v>29</v>
      </c>
      <c r="Y5" s="948"/>
      <c r="Z5" s="919" t="s">
        <v>303</v>
      </c>
      <c r="AA5" s="920"/>
      <c r="AB5" s="923" t="s">
        <v>267</v>
      </c>
      <c r="AC5" s="924"/>
      <c r="AD5" s="927" t="s">
        <v>304</v>
      </c>
      <c r="AE5" s="928"/>
      <c r="AF5" s="929" t="s">
        <v>265</v>
      </c>
      <c r="AG5" s="930"/>
      <c r="AH5" s="912" t="s">
        <v>29</v>
      </c>
      <c r="AI5" s="913"/>
      <c r="AJ5" s="919" t="s">
        <v>268</v>
      </c>
      <c r="AK5" s="920"/>
      <c r="AL5" s="923" t="s">
        <v>267</v>
      </c>
      <c r="AM5" s="924"/>
      <c r="AN5" s="927" t="s">
        <v>264</v>
      </c>
      <c r="AO5" s="928"/>
      <c r="AP5" s="929" t="s">
        <v>265</v>
      </c>
      <c r="AQ5" s="930"/>
      <c r="AR5" s="912" t="s">
        <v>29</v>
      </c>
      <c r="AS5" s="913"/>
      <c r="AT5" s="935"/>
    </row>
    <row r="6" spans="1:50" ht="10.5">
      <c r="A6" s="226"/>
      <c r="B6" s="1017"/>
      <c r="C6" s="1018"/>
      <c r="D6" s="1018"/>
      <c r="E6" s="1020"/>
      <c r="F6" s="1022"/>
      <c r="G6" s="941"/>
      <c r="H6" s="921"/>
      <c r="I6" s="944"/>
      <c r="J6" s="914" t="s">
        <v>269</v>
      </c>
      <c r="K6" s="914"/>
      <c r="L6" s="915" t="s">
        <v>269</v>
      </c>
      <c r="M6" s="915"/>
      <c r="N6" s="916" t="s">
        <v>269</v>
      </c>
      <c r="O6" s="917"/>
      <c r="P6" s="921"/>
      <c r="Q6" s="922"/>
      <c r="R6" s="925"/>
      <c r="S6" s="926"/>
      <c r="T6" s="918" t="s">
        <v>269</v>
      </c>
      <c r="U6" s="914"/>
      <c r="V6" s="915" t="s">
        <v>269</v>
      </c>
      <c r="W6" s="915"/>
      <c r="X6" s="916" t="s">
        <v>269</v>
      </c>
      <c r="Y6" s="917"/>
      <c r="Z6" s="921"/>
      <c r="AA6" s="922"/>
      <c r="AB6" s="925"/>
      <c r="AC6" s="926"/>
      <c r="AD6" s="918" t="s">
        <v>269</v>
      </c>
      <c r="AE6" s="914"/>
      <c r="AF6" s="915" t="s">
        <v>269</v>
      </c>
      <c r="AG6" s="915"/>
      <c r="AH6" s="916" t="s">
        <v>269</v>
      </c>
      <c r="AI6" s="917"/>
      <c r="AJ6" s="921"/>
      <c r="AK6" s="922"/>
      <c r="AL6" s="925"/>
      <c r="AM6" s="926"/>
      <c r="AN6" s="918" t="s">
        <v>269</v>
      </c>
      <c r="AO6" s="914"/>
      <c r="AP6" s="915" t="s">
        <v>269</v>
      </c>
      <c r="AQ6" s="915"/>
      <c r="AR6" s="916" t="s">
        <v>269</v>
      </c>
      <c r="AS6" s="917"/>
      <c r="AT6" s="935"/>
    </row>
    <row r="7" spans="1:50" ht="12.95" customHeight="1" thickBot="1">
      <c r="A7" s="230"/>
      <c r="B7" s="231" t="s">
        <v>109</v>
      </c>
      <c r="C7" s="232" t="s">
        <v>110</v>
      </c>
      <c r="D7" s="232" t="s">
        <v>111</v>
      </c>
      <c r="E7" s="233" t="s">
        <v>305</v>
      </c>
      <c r="F7" s="234" t="s">
        <v>306</v>
      </c>
      <c r="G7" s="235" t="s">
        <v>307</v>
      </c>
      <c r="H7" s="231" t="s">
        <v>109</v>
      </c>
      <c r="I7" s="236" t="s">
        <v>110</v>
      </c>
      <c r="J7" s="237" t="s">
        <v>109</v>
      </c>
      <c r="K7" s="238" t="s">
        <v>110</v>
      </c>
      <c r="L7" s="239" t="s">
        <v>109</v>
      </c>
      <c r="M7" s="239" t="s">
        <v>110</v>
      </c>
      <c r="N7" s="240" t="s">
        <v>109</v>
      </c>
      <c r="O7" s="241" t="s">
        <v>110</v>
      </c>
      <c r="P7" s="242" t="s">
        <v>109</v>
      </c>
      <c r="Q7" s="243" t="s">
        <v>110</v>
      </c>
      <c r="R7" s="243" t="s">
        <v>109</v>
      </c>
      <c r="S7" s="244" t="s">
        <v>110</v>
      </c>
      <c r="T7" s="245" t="s">
        <v>109</v>
      </c>
      <c r="U7" s="238" t="s">
        <v>110</v>
      </c>
      <c r="V7" s="239" t="s">
        <v>109</v>
      </c>
      <c r="W7" s="239" t="s">
        <v>110</v>
      </c>
      <c r="X7" s="240" t="s">
        <v>109</v>
      </c>
      <c r="Y7" s="241" t="s">
        <v>110</v>
      </c>
      <c r="Z7" s="242" t="s">
        <v>109</v>
      </c>
      <c r="AA7" s="243" t="s">
        <v>110</v>
      </c>
      <c r="AB7" s="243" t="s">
        <v>109</v>
      </c>
      <c r="AC7" s="246" t="s">
        <v>110</v>
      </c>
      <c r="AD7" s="245" t="s">
        <v>109</v>
      </c>
      <c r="AE7" s="238" t="s">
        <v>110</v>
      </c>
      <c r="AF7" s="239" t="s">
        <v>109</v>
      </c>
      <c r="AG7" s="239" t="s">
        <v>110</v>
      </c>
      <c r="AH7" s="240" t="s">
        <v>109</v>
      </c>
      <c r="AI7" s="247" t="s">
        <v>110</v>
      </c>
      <c r="AJ7" s="242" t="s">
        <v>109</v>
      </c>
      <c r="AK7" s="243" t="s">
        <v>110</v>
      </c>
      <c r="AL7" s="243" t="s">
        <v>109</v>
      </c>
      <c r="AM7" s="244" t="s">
        <v>110</v>
      </c>
      <c r="AN7" s="245" t="s">
        <v>109</v>
      </c>
      <c r="AO7" s="238" t="s">
        <v>110</v>
      </c>
      <c r="AP7" s="239" t="s">
        <v>109</v>
      </c>
      <c r="AQ7" s="239" t="s">
        <v>110</v>
      </c>
      <c r="AR7" s="240" t="s">
        <v>109</v>
      </c>
      <c r="AS7" s="241" t="s">
        <v>110</v>
      </c>
      <c r="AT7" s="936"/>
    </row>
    <row r="8" spans="1:50" ht="12.95" customHeight="1" thickTop="1">
      <c r="A8" s="248" t="s">
        <v>113</v>
      </c>
      <c r="B8" s="249"/>
      <c r="C8" s="250"/>
      <c r="D8" s="250"/>
      <c r="E8" s="249"/>
      <c r="F8" s="250"/>
      <c r="G8" s="251"/>
      <c r="H8" s="249"/>
      <c r="I8" s="251"/>
      <c r="J8" s="252"/>
      <c r="K8" s="252"/>
      <c r="L8" s="252"/>
      <c r="M8" s="252"/>
      <c r="N8" s="252"/>
      <c r="O8" s="253"/>
      <c r="P8" s="249"/>
      <c r="Q8" s="250"/>
      <c r="R8" s="250"/>
      <c r="S8" s="250"/>
      <c r="T8" s="254"/>
      <c r="U8" s="252"/>
      <c r="V8" s="252"/>
      <c r="W8" s="252"/>
      <c r="X8" s="252"/>
      <c r="Y8" s="253"/>
      <c r="Z8" s="249"/>
      <c r="AA8" s="250"/>
      <c r="AB8" s="250"/>
      <c r="AC8" s="250"/>
      <c r="AD8" s="254"/>
      <c r="AE8" s="252"/>
      <c r="AF8" s="252"/>
      <c r="AG8" s="252"/>
      <c r="AH8" s="252"/>
      <c r="AI8" s="253"/>
      <c r="AJ8" s="249"/>
      <c r="AK8" s="250"/>
      <c r="AL8" s="250"/>
      <c r="AM8" s="250"/>
      <c r="AN8" s="254"/>
      <c r="AO8" s="252"/>
      <c r="AP8" s="252"/>
      <c r="AQ8" s="252"/>
      <c r="AR8" s="252"/>
      <c r="AS8" s="253"/>
      <c r="AT8" s="255"/>
    </row>
    <row r="9" spans="1:50" ht="12.95" customHeight="1">
      <c r="A9" s="256"/>
      <c r="B9" s="257"/>
      <c r="C9" s="258"/>
      <c r="D9" s="259"/>
      <c r="E9" s="260"/>
      <c r="F9" s="261">
        <v>0</v>
      </c>
      <c r="G9" s="262">
        <f>IF(D9&lt;1,0,100-E9-F9)</f>
        <v>0</v>
      </c>
      <c r="H9" s="263">
        <f t="shared" ref="H9:H18" si="0">+B9*D9</f>
        <v>0</v>
      </c>
      <c r="I9" s="264">
        <f t="shared" ref="I9:I18" si="1">+C9*D9</f>
        <v>0</v>
      </c>
      <c r="J9" s="265">
        <f t="shared" ref="J9:K18" si="2">+H9*$E9/100</f>
        <v>0</v>
      </c>
      <c r="K9" s="265">
        <f t="shared" si="2"/>
        <v>0</v>
      </c>
      <c r="L9" s="266">
        <f>+H9*$F9/100</f>
        <v>0</v>
      </c>
      <c r="M9" s="266">
        <f t="shared" ref="M9:M18" si="3">+I9*$F9/100</f>
        <v>0</v>
      </c>
      <c r="N9" s="267">
        <f>+H9*$G9/100</f>
        <v>0</v>
      </c>
      <c r="O9" s="268">
        <f>+I9*$G9/100</f>
        <v>0</v>
      </c>
      <c r="P9" s="269"/>
      <c r="Q9" s="270"/>
      <c r="R9" s="271">
        <f t="shared" ref="R9:S18" si="4">+P9*$D9</f>
        <v>0</v>
      </c>
      <c r="S9" s="272">
        <f t="shared" si="4"/>
        <v>0</v>
      </c>
      <c r="T9" s="273">
        <f t="shared" ref="T9:U18" si="5">+R9*$E9/100</f>
        <v>0</v>
      </c>
      <c r="U9" s="273">
        <f t="shared" si="5"/>
        <v>0</v>
      </c>
      <c r="V9" s="274">
        <f>+R9*$F9/100</f>
        <v>0</v>
      </c>
      <c r="W9" s="274">
        <f t="shared" ref="W9:W18" si="6">+S9*$F9/100</f>
        <v>0</v>
      </c>
      <c r="X9" s="275">
        <f>+R9*$G9/100</f>
        <v>0</v>
      </c>
      <c r="Y9" s="276">
        <f t="shared" ref="Y9:Y18" si="7">+S9*$G9/100</f>
        <v>0</v>
      </c>
      <c r="Z9" s="277"/>
      <c r="AA9" s="278"/>
      <c r="AB9" s="279">
        <f t="shared" ref="AB9:AC18" si="8">+Z9*$D9</f>
        <v>0</v>
      </c>
      <c r="AC9" s="280">
        <f t="shared" si="8"/>
        <v>0</v>
      </c>
      <c r="AD9" s="281">
        <f t="shared" ref="AD9:AE18" si="9">+AB9*$E9/100</f>
        <v>0</v>
      </c>
      <c r="AE9" s="281">
        <f t="shared" si="9"/>
        <v>0</v>
      </c>
      <c r="AF9" s="282">
        <f>+AB9*$F9/100</f>
        <v>0</v>
      </c>
      <c r="AG9" s="282">
        <f t="shared" ref="AG9:AG18" si="10">+AC9*$F9/100</f>
        <v>0</v>
      </c>
      <c r="AH9" s="283">
        <f t="shared" ref="AH9:AI18" si="11">+AB9*$G9/100</f>
        <v>0</v>
      </c>
      <c r="AI9" s="284">
        <f t="shared" si="11"/>
        <v>0</v>
      </c>
      <c r="AJ9" s="257"/>
      <c r="AK9" s="285"/>
      <c r="AL9" s="286">
        <f t="shared" ref="AL9:AM18" si="12">+AJ9*$D9</f>
        <v>0</v>
      </c>
      <c r="AM9" s="264">
        <f t="shared" si="12"/>
        <v>0</v>
      </c>
      <c r="AN9" s="265">
        <f t="shared" ref="AN9:AO18" si="13">+AL9*$E9/100</f>
        <v>0</v>
      </c>
      <c r="AO9" s="265">
        <f t="shared" si="13"/>
        <v>0</v>
      </c>
      <c r="AP9" s="266">
        <f>+AL9*$F9/100</f>
        <v>0</v>
      </c>
      <c r="AQ9" s="266">
        <f t="shared" ref="AQ9:AQ18" si="14">+AM9*$F9/100</f>
        <v>0</v>
      </c>
      <c r="AR9" s="267">
        <f t="shared" ref="AR9:AS18" si="15">+AL9*$G9/100</f>
        <v>0</v>
      </c>
      <c r="AS9" s="268">
        <f t="shared" si="15"/>
        <v>0</v>
      </c>
      <c r="AT9" s="287"/>
    </row>
    <row r="10" spans="1:50" ht="12.95" customHeight="1">
      <c r="A10" s="256"/>
      <c r="B10" s="257"/>
      <c r="C10" s="258"/>
      <c r="D10" s="259"/>
      <c r="E10" s="260"/>
      <c r="F10" s="261"/>
      <c r="G10" s="262">
        <f t="shared" ref="G10:G18" si="16">IF(D10&lt;1,0,100-E10-F10)</f>
        <v>0</v>
      </c>
      <c r="H10" s="263">
        <f t="shared" si="0"/>
        <v>0</v>
      </c>
      <c r="I10" s="264">
        <f t="shared" si="1"/>
        <v>0</v>
      </c>
      <c r="J10" s="265">
        <f t="shared" si="2"/>
        <v>0</v>
      </c>
      <c r="K10" s="265">
        <f t="shared" si="2"/>
        <v>0</v>
      </c>
      <c r="L10" s="266">
        <f t="shared" ref="L10:L18" si="17">+H10*$F10/100</f>
        <v>0</v>
      </c>
      <c r="M10" s="266">
        <f t="shared" si="3"/>
        <v>0</v>
      </c>
      <c r="N10" s="267">
        <f t="shared" ref="N10:N18" si="18">+H10*$G10/100</f>
        <v>0</v>
      </c>
      <c r="O10" s="268">
        <f t="shared" ref="O10:O18" si="19">+I10*$G10/100</f>
        <v>0</v>
      </c>
      <c r="P10" s="269"/>
      <c r="Q10" s="270"/>
      <c r="R10" s="271">
        <f t="shared" si="4"/>
        <v>0</v>
      </c>
      <c r="S10" s="272">
        <f t="shared" si="4"/>
        <v>0</v>
      </c>
      <c r="T10" s="273">
        <f t="shared" si="5"/>
        <v>0</v>
      </c>
      <c r="U10" s="273">
        <f t="shared" si="5"/>
        <v>0</v>
      </c>
      <c r="V10" s="274">
        <f t="shared" ref="V10:V18" si="20">+R10*$F10/100</f>
        <v>0</v>
      </c>
      <c r="W10" s="274">
        <f t="shared" si="6"/>
        <v>0</v>
      </c>
      <c r="X10" s="275">
        <f t="shared" ref="X10:X18" si="21">+R10*$G10/100</f>
        <v>0</v>
      </c>
      <c r="Y10" s="276">
        <f t="shared" si="7"/>
        <v>0</v>
      </c>
      <c r="Z10" s="277"/>
      <c r="AA10" s="278"/>
      <c r="AB10" s="279">
        <f t="shared" si="8"/>
        <v>0</v>
      </c>
      <c r="AC10" s="280">
        <f t="shared" si="8"/>
        <v>0</v>
      </c>
      <c r="AD10" s="281">
        <f t="shared" si="9"/>
        <v>0</v>
      </c>
      <c r="AE10" s="281">
        <f t="shared" si="9"/>
        <v>0</v>
      </c>
      <c r="AF10" s="282">
        <f t="shared" ref="AF10:AF18" si="22">+AB10*$F10/100</f>
        <v>0</v>
      </c>
      <c r="AG10" s="282">
        <f t="shared" si="10"/>
        <v>0</v>
      </c>
      <c r="AH10" s="283">
        <f t="shared" si="11"/>
        <v>0</v>
      </c>
      <c r="AI10" s="284">
        <f t="shared" si="11"/>
        <v>0</v>
      </c>
      <c r="AJ10" s="257"/>
      <c r="AK10" s="285"/>
      <c r="AL10" s="286">
        <f t="shared" si="12"/>
        <v>0</v>
      </c>
      <c r="AM10" s="264">
        <f t="shared" si="12"/>
        <v>0</v>
      </c>
      <c r="AN10" s="265">
        <f t="shared" si="13"/>
        <v>0</v>
      </c>
      <c r="AO10" s="265">
        <f t="shared" si="13"/>
        <v>0</v>
      </c>
      <c r="AP10" s="266">
        <f t="shared" ref="AP10:AP18" si="23">+AL10*$F10/100</f>
        <v>0</v>
      </c>
      <c r="AQ10" s="266">
        <f t="shared" si="14"/>
        <v>0</v>
      </c>
      <c r="AR10" s="267">
        <f t="shared" si="15"/>
        <v>0</v>
      </c>
      <c r="AS10" s="268">
        <f t="shared" si="15"/>
        <v>0</v>
      </c>
      <c r="AT10" s="287"/>
    </row>
    <row r="11" spans="1:50" ht="12.95" customHeight="1">
      <c r="A11" s="256"/>
      <c r="B11" s="257"/>
      <c r="C11" s="258"/>
      <c r="D11" s="259"/>
      <c r="E11" s="260"/>
      <c r="F11" s="261"/>
      <c r="G11" s="262">
        <f>IF(D11&lt;1,0,100-E11-F11)</f>
        <v>0</v>
      </c>
      <c r="H11" s="263">
        <f t="shared" si="0"/>
        <v>0</v>
      </c>
      <c r="I11" s="264">
        <f t="shared" si="1"/>
        <v>0</v>
      </c>
      <c r="J11" s="265">
        <f t="shared" si="2"/>
        <v>0</v>
      </c>
      <c r="K11" s="265">
        <f t="shared" si="2"/>
        <v>0</v>
      </c>
      <c r="L11" s="266">
        <f t="shared" si="17"/>
        <v>0</v>
      </c>
      <c r="M11" s="266">
        <f t="shared" si="3"/>
        <v>0</v>
      </c>
      <c r="N11" s="267">
        <f t="shared" si="18"/>
        <v>0</v>
      </c>
      <c r="O11" s="268">
        <f t="shared" si="19"/>
        <v>0</v>
      </c>
      <c r="P11" s="269"/>
      <c r="Q11" s="270"/>
      <c r="R11" s="271">
        <f t="shared" si="4"/>
        <v>0</v>
      </c>
      <c r="S11" s="272">
        <f t="shared" si="4"/>
        <v>0</v>
      </c>
      <c r="T11" s="273">
        <f t="shared" si="5"/>
        <v>0</v>
      </c>
      <c r="U11" s="273">
        <f t="shared" si="5"/>
        <v>0</v>
      </c>
      <c r="V11" s="274">
        <f t="shared" si="20"/>
        <v>0</v>
      </c>
      <c r="W11" s="274">
        <f t="shared" si="6"/>
        <v>0</v>
      </c>
      <c r="X11" s="275">
        <f t="shared" si="21"/>
        <v>0</v>
      </c>
      <c r="Y11" s="276">
        <f t="shared" si="7"/>
        <v>0</v>
      </c>
      <c r="Z11" s="277"/>
      <c r="AA11" s="278"/>
      <c r="AB11" s="279">
        <f t="shared" si="8"/>
        <v>0</v>
      </c>
      <c r="AC11" s="280">
        <f t="shared" si="8"/>
        <v>0</v>
      </c>
      <c r="AD11" s="281">
        <f t="shared" si="9"/>
        <v>0</v>
      </c>
      <c r="AE11" s="281">
        <f t="shared" si="9"/>
        <v>0</v>
      </c>
      <c r="AF11" s="282">
        <f t="shared" si="22"/>
        <v>0</v>
      </c>
      <c r="AG11" s="282">
        <f t="shared" si="10"/>
        <v>0</v>
      </c>
      <c r="AH11" s="283">
        <f t="shared" si="11"/>
        <v>0</v>
      </c>
      <c r="AI11" s="284">
        <f t="shared" si="11"/>
        <v>0</v>
      </c>
      <c r="AJ11" s="257"/>
      <c r="AK11" s="285"/>
      <c r="AL11" s="286">
        <f t="shared" si="12"/>
        <v>0</v>
      </c>
      <c r="AM11" s="264">
        <f t="shared" si="12"/>
        <v>0</v>
      </c>
      <c r="AN11" s="265">
        <f t="shared" si="13"/>
        <v>0</v>
      </c>
      <c r="AO11" s="265">
        <f t="shared" si="13"/>
        <v>0</v>
      </c>
      <c r="AP11" s="266">
        <f t="shared" si="23"/>
        <v>0</v>
      </c>
      <c r="AQ11" s="266">
        <f t="shared" si="14"/>
        <v>0</v>
      </c>
      <c r="AR11" s="267">
        <f t="shared" si="15"/>
        <v>0</v>
      </c>
      <c r="AS11" s="268">
        <f t="shared" si="15"/>
        <v>0</v>
      </c>
      <c r="AT11" s="287"/>
    </row>
    <row r="12" spans="1:50" ht="12.95" customHeight="1">
      <c r="A12" s="256"/>
      <c r="B12" s="257"/>
      <c r="C12" s="258"/>
      <c r="D12" s="259"/>
      <c r="E12" s="260"/>
      <c r="F12" s="261"/>
      <c r="G12" s="262">
        <f>IF(D12&lt;1,0,100-E12-F12)</f>
        <v>0</v>
      </c>
      <c r="H12" s="263">
        <f t="shared" si="0"/>
        <v>0</v>
      </c>
      <c r="I12" s="264">
        <f t="shared" si="1"/>
        <v>0</v>
      </c>
      <c r="J12" s="265">
        <f t="shared" si="2"/>
        <v>0</v>
      </c>
      <c r="K12" s="265">
        <f t="shared" si="2"/>
        <v>0</v>
      </c>
      <c r="L12" s="266">
        <f t="shared" si="17"/>
        <v>0</v>
      </c>
      <c r="M12" s="266">
        <f t="shared" si="3"/>
        <v>0</v>
      </c>
      <c r="N12" s="267">
        <f t="shared" si="18"/>
        <v>0</v>
      </c>
      <c r="O12" s="268">
        <f t="shared" si="19"/>
        <v>0</v>
      </c>
      <c r="P12" s="269"/>
      <c r="Q12" s="270"/>
      <c r="R12" s="271">
        <f t="shared" si="4"/>
        <v>0</v>
      </c>
      <c r="S12" s="272">
        <f t="shared" si="4"/>
        <v>0</v>
      </c>
      <c r="T12" s="273">
        <f t="shared" si="5"/>
        <v>0</v>
      </c>
      <c r="U12" s="273">
        <f t="shared" si="5"/>
        <v>0</v>
      </c>
      <c r="V12" s="274">
        <f t="shared" si="20"/>
        <v>0</v>
      </c>
      <c r="W12" s="274">
        <f t="shared" si="6"/>
        <v>0</v>
      </c>
      <c r="X12" s="275">
        <f t="shared" si="21"/>
        <v>0</v>
      </c>
      <c r="Y12" s="276">
        <f t="shared" si="7"/>
        <v>0</v>
      </c>
      <c r="Z12" s="277"/>
      <c r="AA12" s="278"/>
      <c r="AB12" s="279">
        <f t="shared" si="8"/>
        <v>0</v>
      </c>
      <c r="AC12" s="280">
        <f t="shared" si="8"/>
        <v>0</v>
      </c>
      <c r="AD12" s="281">
        <f t="shared" si="9"/>
        <v>0</v>
      </c>
      <c r="AE12" s="281">
        <f t="shared" si="9"/>
        <v>0</v>
      </c>
      <c r="AF12" s="282">
        <f t="shared" si="22"/>
        <v>0</v>
      </c>
      <c r="AG12" s="282">
        <f t="shared" si="10"/>
        <v>0</v>
      </c>
      <c r="AH12" s="283">
        <f t="shared" si="11"/>
        <v>0</v>
      </c>
      <c r="AI12" s="284">
        <f t="shared" si="11"/>
        <v>0</v>
      </c>
      <c r="AJ12" s="257"/>
      <c r="AK12" s="285"/>
      <c r="AL12" s="286">
        <f t="shared" si="12"/>
        <v>0</v>
      </c>
      <c r="AM12" s="264">
        <f t="shared" si="12"/>
        <v>0</v>
      </c>
      <c r="AN12" s="265">
        <f t="shared" si="13"/>
        <v>0</v>
      </c>
      <c r="AO12" s="265">
        <f t="shared" si="13"/>
        <v>0</v>
      </c>
      <c r="AP12" s="266">
        <f t="shared" si="23"/>
        <v>0</v>
      </c>
      <c r="AQ12" s="266">
        <f t="shared" si="14"/>
        <v>0</v>
      </c>
      <c r="AR12" s="267">
        <f t="shared" si="15"/>
        <v>0</v>
      </c>
      <c r="AS12" s="268">
        <f t="shared" si="15"/>
        <v>0</v>
      </c>
      <c r="AT12" s="287"/>
    </row>
    <row r="13" spans="1:50" ht="12.95" customHeight="1">
      <c r="A13" s="256"/>
      <c r="B13" s="257"/>
      <c r="C13" s="258"/>
      <c r="D13" s="259"/>
      <c r="E13" s="260"/>
      <c r="F13" s="261"/>
      <c r="G13" s="262">
        <f t="shared" si="16"/>
        <v>0</v>
      </c>
      <c r="H13" s="263">
        <f t="shared" si="0"/>
        <v>0</v>
      </c>
      <c r="I13" s="264">
        <f t="shared" si="1"/>
        <v>0</v>
      </c>
      <c r="J13" s="265">
        <f t="shared" si="2"/>
        <v>0</v>
      </c>
      <c r="K13" s="265">
        <f t="shared" si="2"/>
        <v>0</v>
      </c>
      <c r="L13" s="266">
        <f t="shared" si="17"/>
        <v>0</v>
      </c>
      <c r="M13" s="266">
        <f t="shared" si="3"/>
        <v>0</v>
      </c>
      <c r="N13" s="267">
        <f t="shared" si="18"/>
        <v>0</v>
      </c>
      <c r="O13" s="268">
        <f t="shared" si="19"/>
        <v>0</v>
      </c>
      <c r="P13" s="269"/>
      <c r="Q13" s="270"/>
      <c r="R13" s="271">
        <f t="shared" si="4"/>
        <v>0</v>
      </c>
      <c r="S13" s="272">
        <f t="shared" si="4"/>
        <v>0</v>
      </c>
      <c r="T13" s="273">
        <f t="shared" si="5"/>
        <v>0</v>
      </c>
      <c r="U13" s="273">
        <f t="shared" si="5"/>
        <v>0</v>
      </c>
      <c r="V13" s="274">
        <f t="shared" si="20"/>
        <v>0</v>
      </c>
      <c r="W13" s="274">
        <f t="shared" si="6"/>
        <v>0</v>
      </c>
      <c r="X13" s="275">
        <f t="shared" si="21"/>
        <v>0</v>
      </c>
      <c r="Y13" s="276">
        <f t="shared" si="7"/>
        <v>0</v>
      </c>
      <c r="Z13" s="277"/>
      <c r="AA13" s="278"/>
      <c r="AB13" s="279">
        <f t="shared" si="8"/>
        <v>0</v>
      </c>
      <c r="AC13" s="280">
        <f t="shared" si="8"/>
        <v>0</v>
      </c>
      <c r="AD13" s="281">
        <f t="shared" si="9"/>
        <v>0</v>
      </c>
      <c r="AE13" s="281">
        <f t="shared" si="9"/>
        <v>0</v>
      </c>
      <c r="AF13" s="282">
        <f t="shared" si="22"/>
        <v>0</v>
      </c>
      <c r="AG13" s="282">
        <f t="shared" si="10"/>
        <v>0</v>
      </c>
      <c r="AH13" s="283">
        <f t="shared" si="11"/>
        <v>0</v>
      </c>
      <c r="AI13" s="284">
        <f t="shared" si="11"/>
        <v>0</v>
      </c>
      <c r="AJ13" s="257"/>
      <c r="AK13" s="285"/>
      <c r="AL13" s="286">
        <f t="shared" si="12"/>
        <v>0</v>
      </c>
      <c r="AM13" s="264">
        <f t="shared" si="12"/>
        <v>0</v>
      </c>
      <c r="AN13" s="265">
        <f t="shared" si="13"/>
        <v>0</v>
      </c>
      <c r="AO13" s="265">
        <f t="shared" si="13"/>
        <v>0</v>
      </c>
      <c r="AP13" s="266">
        <f t="shared" si="23"/>
        <v>0</v>
      </c>
      <c r="AQ13" s="266">
        <f t="shared" si="14"/>
        <v>0</v>
      </c>
      <c r="AR13" s="267">
        <f t="shared" si="15"/>
        <v>0</v>
      </c>
      <c r="AS13" s="268">
        <f t="shared" si="15"/>
        <v>0</v>
      </c>
      <c r="AT13" s="287"/>
    </row>
    <row r="14" spans="1:50" ht="12.95" customHeight="1">
      <c r="A14" s="256"/>
      <c r="B14" s="257"/>
      <c r="C14" s="258"/>
      <c r="D14" s="259"/>
      <c r="E14" s="260"/>
      <c r="F14" s="261"/>
      <c r="G14" s="262">
        <f t="shared" si="16"/>
        <v>0</v>
      </c>
      <c r="H14" s="263">
        <f t="shared" si="0"/>
        <v>0</v>
      </c>
      <c r="I14" s="264">
        <f t="shared" si="1"/>
        <v>0</v>
      </c>
      <c r="J14" s="265">
        <f t="shared" si="2"/>
        <v>0</v>
      </c>
      <c r="K14" s="265">
        <f t="shared" si="2"/>
        <v>0</v>
      </c>
      <c r="L14" s="266">
        <f t="shared" si="17"/>
        <v>0</v>
      </c>
      <c r="M14" s="266">
        <f t="shared" si="3"/>
        <v>0</v>
      </c>
      <c r="N14" s="267">
        <f t="shared" si="18"/>
        <v>0</v>
      </c>
      <c r="O14" s="268">
        <f t="shared" si="19"/>
        <v>0</v>
      </c>
      <c r="P14" s="269"/>
      <c r="Q14" s="270"/>
      <c r="R14" s="271">
        <f t="shared" si="4"/>
        <v>0</v>
      </c>
      <c r="S14" s="272">
        <f t="shared" si="4"/>
        <v>0</v>
      </c>
      <c r="T14" s="273">
        <f t="shared" si="5"/>
        <v>0</v>
      </c>
      <c r="U14" s="273">
        <f t="shared" si="5"/>
        <v>0</v>
      </c>
      <c r="V14" s="274">
        <f t="shared" si="20"/>
        <v>0</v>
      </c>
      <c r="W14" s="274">
        <f t="shared" si="6"/>
        <v>0</v>
      </c>
      <c r="X14" s="275">
        <f t="shared" si="21"/>
        <v>0</v>
      </c>
      <c r="Y14" s="276">
        <f t="shared" si="7"/>
        <v>0</v>
      </c>
      <c r="Z14" s="277"/>
      <c r="AA14" s="278"/>
      <c r="AB14" s="279">
        <f t="shared" si="8"/>
        <v>0</v>
      </c>
      <c r="AC14" s="280">
        <f t="shared" si="8"/>
        <v>0</v>
      </c>
      <c r="AD14" s="281">
        <f t="shared" si="9"/>
        <v>0</v>
      </c>
      <c r="AE14" s="281">
        <f t="shared" si="9"/>
        <v>0</v>
      </c>
      <c r="AF14" s="282">
        <f t="shared" si="22"/>
        <v>0</v>
      </c>
      <c r="AG14" s="282">
        <f t="shared" si="10"/>
        <v>0</v>
      </c>
      <c r="AH14" s="283">
        <f t="shared" si="11"/>
        <v>0</v>
      </c>
      <c r="AI14" s="284">
        <f t="shared" si="11"/>
        <v>0</v>
      </c>
      <c r="AJ14" s="257"/>
      <c r="AK14" s="285"/>
      <c r="AL14" s="286">
        <f t="shared" si="12"/>
        <v>0</v>
      </c>
      <c r="AM14" s="264">
        <f t="shared" si="12"/>
        <v>0</v>
      </c>
      <c r="AN14" s="265">
        <f t="shared" si="13"/>
        <v>0</v>
      </c>
      <c r="AO14" s="265">
        <f t="shared" si="13"/>
        <v>0</v>
      </c>
      <c r="AP14" s="266">
        <f t="shared" si="23"/>
        <v>0</v>
      </c>
      <c r="AQ14" s="266">
        <f t="shared" si="14"/>
        <v>0</v>
      </c>
      <c r="AR14" s="267">
        <f t="shared" si="15"/>
        <v>0</v>
      </c>
      <c r="AS14" s="268">
        <f t="shared" si="15"/>
        <v>0</v>
      </c>
      <c r="AT14" s="287"/>
    </row>
    <row r="15" spans="1:50" ht="12.95" customHeight="1">
      <c r="A15" s="256"/>
      <c r="B15" s="257"/>
      <c r="C15" s="258"/>
      <c r="D15" s="259"/>
      <c r="E15" s="260"/>
      <c r="F15" s="261"/>
      <c r="G15" s="262">
        <f t="shared" si="16"/>
        <v>0</v>
      </c>
      <c r="H15" s="263">
        <f t="shared" si="0"/>
        <v>0</v>
      </c>
      <c r="I15" s="264">
        <f t="shared" si="1"/>
        <v>0</v>
      </c>
      <c r="J15" s="265">
        <f t="shared" si="2"/>
        <v>0</v>
      </c>
      <c r="K15" s="265">
        <f t="shared" si="2"/>
        <v>0</v>
      </c>
      <c r="L15" s="266">
        <f t="shared" si="17"/>
        <v>0</v>
      </c>
      <c r="M15" s="266">
        <f t="shared" si="3"/>
        <v>0</v>
      </c>
      <c r="N15" s="267">
        <f t="shared" si="18"/>
        <v>0</v>
      </c>
      <c r="O15" s="268">
        <f t="shared" si="19"/>
        <v>0</v>
      </c>
      <c r="P15" s="269"/>
      <c r="Q15" s="270"/>
      <c r="R15" s="271">
        <f t="shared" si="4"/>
        <v>0</v>
      </c>
      <c r="S15" s="272">
        <f t="shared" si="4"/>
        <v>0</v>
      </c>
      <c r="T15" s="273">
        <f t="shared" si="5"/>
        <v>0</v>
      </c>
      <c r="U15" s="273">
        <f t="shared" si="5"/>
        <v>0</v>
      </c>
      <c r="V15" s="274">
        <f t="shared" si="20"/>
        <v>0</v>
      </c>
      <c r="W15" s="274">
        <f t="shared" si="6"/>
        <v>0</v>
      </c>
      <c r="X15" s="275">
        <f t="shared" si="21"/>
        <v>0</v>
      </c>
      <c r="Y15" s="276">
        <f t="shared" si="7"/>
        <v>0</v>
      </c>
      <c r="Z15" s="277"/>
      <c r="AA15" s="278"/>
      <c r="AB15" s="279">
        <f t="shared" si="8"/>
        <v>0</v>
      </c>
      <c r="AC15" s="280">
        <f t="shared" si="8"/>
        <v>0</v>
      </c>
      <c r="AD15" s="281">
        <f t="shared" si="9"/>
        <v>0</v>
      </c>
      <c r="AE15" s="281">
        <f t="shared" si="9"/>
        <v>0</v>
      </c>
      <c r="AF15" s="282">
        <f t="shared" si="22"/>
        <v>0</v>
      </c>
      <c r="AG15" s="282">
        <f t="shared" si="10"/>
        <v>0</v>
      </c>
      <c r="AH15" s="283">
        <f t="shared" si="11"/>
        <v>0</v>
      </c>
      <c r="AI15" s="284">
        <f t="shared" si="11"/>
        <v>0</v>
      </c>
      <c r="AJ15" s="257"/>
      <c r="AK15" s="285"/>
      <c r="AL15" s="286">
        <f t="shared" si="12"/>
        <v>0</v>
      </c>
      <c r="AM15" s="264">
        <f t="shared" si="12"/>
        <v>0</v>
      </c>
      <c r="AN15" s="265">
        <f t="shared" si="13"/>
        <v>0</v>
      </c>
      <c r="AO15" s="265">
        <f t="shared" si="13"/>
        <v>0</v>
      </c>
      <c r="AP15" s="266">
        <f t="shared" si="23"/>
        <v>0</v>
      </c>
      <c r="AQ15" s="266">
        <f t="shared" si="14"/>
        <v>0</v>
      </c>
      <c r="AR15" s="267">
        <f t="shared" si="15"/>
        <v>0</v>
      </c>
      <c r="AS15" s="268">
        <f t="shared" si="15"/>
        <v>0</v>
      </c>
      <c r="AT15" s="288"/>
    </row>
    <row r="16" spans="1:50" ht="12.95" customHeight="1">
      <c r="A16" s="256"/>
      <c r="B16" s="257"/>
      <c r="C16" s="258"/>
      <c r="D16" s="259"/>
      <c r="E16" s="260"/>
      <c r="F16" s="261"/>
      <c r="G16" s="262">
        <f t="shared" si="16"/>
        <v>0</v>
      </c>
      <c r="H16" s="263">
        <f t="shared" si="0"/>
        <v>0</v>
      </c>
      <c r="I16" s="264">
        <f t="shared" si="1"/>
        <v>0</v>
      </c>
      <c r="J16" s="265">
        <f t="shared" si="2"/>
        <v>0</v>
      </c>
      <c r="K16" s="265">
        <f t="shared" si="2"/>
        <v>0</v>
      </c>
      <c r="L16" s="266">
        <f t="shared" si="17"/>
        <v>0</v>
      </c>
      <c r="M16" s="266">
        <f t="shared" si="3"/>
        <v>0</v>
      </c>
      <c r="N16" s="267">
        <f t="shared" si="18"/>
        <v>0</v>
      </c>
      <c r="O16" s="268">
        <f t="shared" si="19"/>
        <v>0</v>
      </c>
      <c r="P16" s="269"/>
      <c r="Q16" s="270"/>
      <c r="R16" s="271">
        <f t="shared" si="4"/>
        <v>0</v>
      </c>
      <c r="S16" s="272">
        <f t="shared" si="4"/>
        <v>0</v>
      </c>
      <c r="T16" s="273">
        <f t="shared" si="5"/>
        <v>0</v>
      </c>
      <c r="U16" s="273">
        <f t="shared" si="5"/>
        <v>0</v>
      </c>
      <c r="V16" s="274">
        <f t="shared" si="20"/>
        <v>0</v>
      </c>
      <c r="W16" s="274">
        <f t="shared" si="6"/>
        <v>0</v>
      </c>
      <c r="X16" s="275">
        <f t="shared" si="21"/>
        <v>0</v>
      </c>
      <c r="Y16" s="276">
        <f t="shared" si="7"/>
        <v>0</v>
      </c>
      <c r="Z16" s="277"/>
      <c r="AA16" s="278"/>
      <c r="AB16" s="279">
        <f t="shared" si="8"/>
        <v>0</v>
      </c>
      <c r="AC16" s="280">
        <f t="shared" si="8"/>
        <v>0</v>
      </c>
      <c r="AD16" s="281">
        <f t="shared" si="9"/>
        <v>0</v>
      </c>
      <c r="AE16" s="281">
        <f t="shared" si="9"/>
        <v>0</v>
      </c>
      <c r="AF16" s="282">
        <f t="shared" si="22"/>
        <v>0</v>
      </c>
      <c r="AG16" s="282">
        <f t="shared" si="10"/>
        <v>0</v>
      </c>
      <c r="AH16" s="283">
        <f t="shared" si="11"/>
        <v>0</v>
      </c>
      <c r="AI16" s="284">
        <f t="shared" si="11"/>
        <v>0</v>
      </c>
      <c r="AJ16" s="257"/>
      <c r="AK16" s="285"/>
      <c r="AL16" s="286">
        <f t="shared" si="12"/>
        <v>0</v>
      </c>
      <c r="AM16" s="264">
        <f t="shared" si="12"/>
        <v>0</v>
      </c>
      <c r="AN16" s="265">
        <f t="shared" si="13"/>
        <v>0</v>
      </c>
      <c r="AO16" s="265">
        <f t="shared" si="13"/>
        <v>0</v>
      </c>
      <c r="AP16" s="266">
        <f t="shared" si="23"/>
        <v>0</v>
      </c>
      <c r="AQ16" s="266">
        <f t="shared" si="14"/>
        <v>0</v>
      </c>
      <c r="AR16" s="267">
        <f t="shared" si="15"/>
        <v>0</v>
      </c>
      <c r="AS16" s="268">
        <f t="shared" si="15"/>
        <v>0</v>
      </c>
      <c r="AT16" s="287"/>
    </row>
    <row r="17" spans="1:50" ht="12.95" customHeight="1">
      <c r="A17" s="256"/>
      <c r="B17" s="257"/>
      <c r="C17" s="258"/>
      <c r="D17" s="259"/>
      <c r="E17" s="260"/>
      <c r="F17" s="261"/>
      <c r="G17" s="262">
        <f t="shared" si="16"/>
        <v>0</v>
      </c>
      <c r="H17" s="263">
        <f t="shared" si="0"/>
        <v>0</v>
      </c>
      <c r="I17" s="264">
        <f t="shared" si="1"/>
        <v>0</v>
      </c>
      <c r="J17" s="265">
        <f t="shared" si="2"/>
        <v>0</v>
      </c>
      <c r="K17" s="265">
        <f t="shared" si="2"/>
        <v>0</v>
      </c>
      <c r="L17" s="266">
        <f t="shared" si="17"/>
        <v>0</v>
      </c>
      <c r="M17" s="266">
        <f t="shared" si="3"/>
        <v>0</v>
      </c>
      <c r="N17" s="267">
        <f t="shared" si="18"/>
        <v>0</v>
      </c>
      <c r="O17" s="268">
        <f t="shared" si="19"/>
        <v>0</v>
      </c>
      <c r="P17" s="269"/>
      <c r="Q17" s="270"/>
      <c r="R17" s="271">
        <f t="shared" si="4"/>
        <v>0</v>
      </c>
      <c r="S17" s="272">
        <f t="shared" si="4"/>
        <v>0</v>
      </c>
      <c r="T17" s="273">
        <f t="shared" si="5"/>
        <v>0</v>
      </c>
      <c r="U17" s="273">
        <f t="shared" si="5"/>
        <v>0</v>
      </c>
      <c r="V17" s="274">
        <f t="shared" si="20"/>
        <v>0</v>
      </c>
      <c r="W17" s="274">
        <f t="shared" si="6"/>
        <v>0</v>
      </c>
      <c r="X17" s="275">
        <f t="shared" si="21"/>
        <v>0</v>
      </c>
      <c r="Y17" s="276">
        <f t="shared" si="7"/>
        <v>0</v>
      </c>
      <c r="Z17" s="277"/>
      <c r="AA17" s="278"/>
      <c r="AB17" s="279">
        <f t="shared" si="8"/>
        <v>0</v>
      </c>
      <c r="AC17" s="280">
        <f t="shared" si="8"/>
        <v>0</v>
      </c>
      <c r="AD17" s="281">
        <f t="shared" si="9"/>
        <v>0</v>
      </c>
      <c r="AE17" s="281">
        <f t="shared" si="9"/>
        <v>0</v>
      </c>
      <c r="AF17" s="282">
        <f t="shared" si="22"/>
        <v>0</v>
      </c>
      <c r="AG17" s="282">
        <f t="shared" si="10"/>
        <v>0</v>
      </c>
      <c r="AH17" s="283">
        <f t="shared" si="11"/>
        <v>0</v>
      </c>
      <c r="AI17" s="284">
        <f t="shared" si="11"/>
        <v>0</v>
      </c>
      <c r="AJ17" s="257"/>
      <c r="AK17" s="285"/>
      <c r="AL17" s="286">
        <f t="shared" si="12"/>
        <v>0</v>
      </c>
      <c r="AM17" s="264">
        <f t="shared" si="12"/>
        <v>0</v>
      </c>
      <c r="AN17" s="265">
        <f t="shared" si="13"/>
        <v>0</v>
      </c>
      <c r="AO17" s="265">
        <f t="shared" si="13"/>
        <v>0</v>
      </c>
      <c r="AP17" s="266">
        <f t="shared" si="23"/>
        <v>0</v>
      </c>
      <c r="AQ17" s="266">
        <f t="shared" si="14"/>
        <v>0</v>
      </c>
      <c r="AR17" s="267">
        <f t="shared" si="15"/>
        <v>0</v>
      </c>
      <c r="AS17" s="268">
        <f t="shared" si="15"/>
        <v>0</v>
      </c>
      <c r="AT17" s="287"/>
    </row>
    <row r="18" spans="1:50" ht="12.95" customHeight="1">
      <c r="A18" s="256"/>
      <c r="B18" s="257"/>
      <c r="C18" s="258"/>
      <c r="D18" s="259"/>
      <c r="E18" s="260"/>
      <c r="F18" s="261"/>
      <c r="G18" s="262">
        <f t="shared" si="16"/>
        <v>0</v>
      </c>
      <c r="H18" s="263">
        <f t="shared" si="0"/>
        <v>0</v>
      </c>
      <c r="I18" s="264">
        <f t="shared" si="1"/>
        <v>0</v>
      </c>
      <c r="J18" s="265">
        <f t="shared" si="2"/>
        <v>0</v>
      </c>
      <c r="K18" s="265">
        <f t="shared" si="2"/>
        <v>0</v>
      </c>
      <c r="L18" s="266">
        <f t="shared" si="17"/>
        <v>0</v>
      </c>
      <c r="M18" s="266">
        <f t="shared" si="3"/>
        <v>0</v>
      </c>
      <c r="N18" s="267">
        <f t="shared" si="18"/>
        <v>0</v>
      </c>
      <c r="O18" s="268">
        <f t="shared" si="19"/>
        <v>0</v>
      </c>
      <c r="P18" s="269"/>
      <c r="Q18" s="270"/>
      <c r="R18" s="271">
        <f t="shared" si="4"/>
        <v>0</v>
      </c>
      <c r="S18" s="272">
        <f t="shared" si="4"/>
        <v>0</v>
      </c>
      <c r="T18" s="273">
        <f t="shared" si="5"/>
        <v>0</v>
      </c>
      <c r="U18" s="273">
        <f t="shared" si="5"/>
        <v>0</v>
      </c>
      <c r="V18" s="274">
        <f t="shared" si="20"/>
        <v>0</v>
      </c>
      <c r="W18" s="274">
        <f t="shared" si="6"/>
        <v>0</v>
      </c>
      <c r="X18" s="275">
        <f t="shared" si="21"/>
        <v>0</v>
      </c>
      <c r="Y18" s="276">
        <f t="shared" si="7"/>
        <v>0</v>
      </c>
      <c r="Z18" s="277"/>
      <c r="AA18" s="278"/>
      <c r="AB18" s="279">
        <f t="shared" si="8"/>
        <v>0</v>
      </c>
      <c r="AC18" s="280">
        <f t="shared" si="8"/>
        <v>0</v>
      </c>
      <c r="AD18" s="281">
        <f t="shared" si="9"/>
        <v>0</v>
      </c>
      <c r="AE18" s="281">
        <f t="shared" si="9"/>
        <v>0</v>
      </c>
      <c r="AF18" s="282">
        <f t="shared" si="22"/>
        <v>0</v>
      </c>
      <c r="AG18" s="282">
        <f t="shared" si="10"/>
        <v>0</v>
      </c>
      <c r="AH18" s="283">
        <f t="shared" si="11"/>
        <v>0</v>
      </c>
      <c r="AI18" s="284">
        <f t="shared" si="11"/>
        <v>0</v>
      </c>
      <c r="AJ18" s="257"/>
      <c r="AK18" s="285"/>
      <c r="AL18" s="286">
        <f t="shared" si="12"/>
        <v>0</v>
      </c>
      <c r="AM18" s="264">
        <f t="shared" si="12"/>
        <v>0</v>
      </c>
      <c r="AN18" s="265">
        <f t="shared" si="13"/>
        <v>0</v>
      </c>
      <c r="AO18" s="265">
        <f t="shared" si="13"/>
        <v>0</v>
      </c>
      <c r="AP18" s="266">
        <f t="shared" si="23"/>
        <v>0</v>
      </c>
      <c r="AQ18" s="266">
        <f t="shared" si="14"/>
        <v>0</v>
      </c>
      <c r="AR18" s="267">
        <f t="shared" si="15"/>
        <v>0</v>
      </c>
      <c r="AS18" s="268">
        <f t="shared" si="15"/>
        <v>0</v>
      </c>
      <c r="AT18" s="288"/>
    </row>
    <row r="19" spans="1:50" ht="12.95" customHeight="1" thickBot="1">
      <c r="A19" s="289" t="s">
        <v>114</v>
      </c>
      <c r="B19" s="290"/>
      <c r="C19" s="291"/>
      <c r="D19" s="232">
        <f>SUM(D9:D18)</f>
        <v>0</v>
      </c>
      <c r="E19" s="292"/>
      <c r="F19" s="293"/>
      <c r="G19" s="294"/>
      <c r="H19" s="295">
        <f t="shared" ref="H19:O19" si="24">SUM(H9:H18)</f>
        <v>0</v>
      </c>
      <c r="I19" s="296">
        <f t="shared" si="24"/>
        <v>0</v>
      </c>
      <c r="J19" s="297">
        <f t="shared" si="24"/>
        <v>0</v>
      </c>
      <c r="K19" s="297">
        <f t="shared" si="24"/>
        <v>0</v>
      </c>
      <c r="L19" s="298">
        <f t="shared" si="24"/>
        <v>0</v>
      </c>
      <c r="M19" s="298">
        <f t="shared" si="24"/>
        <v>0</v>
      </c>
      <c r="N19" s="299">
        <f t="shared" si="24"/>
        <v>0</v>
      </c>
      <c r="O19" s="300">
        <f t="shared" si="24"/>
        <v>0</v>
      </c>
      <c r="P19" s="290"/>
      <c r="Q19" s="291"/>
      <c r="R19" s="301">
        <f t="shared" ref="R19:Y19" si="25">SUM(R9:R18)</f>
        <v>0</v>
      </c>
      <c r="S19" s="302">
        <f t="shared" si="25"/>
        <v>0</v>
      </c>
      <c r="T19" s="303">
        <f t="shared" si="25"/>
        <v>0</v>
      </c>
      <c r="U19" s="304">
        <f t="shared" si="25"/>
        <v>0</v>
      </c>
      <c r="V19" s="305">
        <f t="shared" si="25"/>
        <v>0</v>
      </c>
      <c r="W19" s="305">
        <f t="shared" si="25"/>
        <v>0</v>
      </c>
      <c r="X19" s="306">
        <f t="shared" si="25"/>
        <v>0</v>
      </c>
      <c r="Y19" s="307">
        <f t="shared" si="25"/>
        <v>0</v>
      </c>
      <c r="Z19" s="308"/>
      <c r="AA19" s="309"/>
      <c r="AB19" s="310">
        <f t="shared" ref="AB19:AI19" si="26">SUM(AB9:AB18)</f>
        <v>0</v>
      </c>
      <c r="AC19" s="311">
        <f t="shared" si="26"/>
        <v>0</v>
      </c>
      <c r="AD19" s="312">
        <f t="shared" si="26"/>
        <v>0</v>
      </c>
      <c r="AE19" s="313">
        <f t="shared" si="26"/>
        <v>0</v>
      </c>
      <c r="AF19" s="314">
        <f t="shared" si="26"/>
        <v>0</v>
      </c>
      <c r="AG19" s="314">
        <f t="shared" si="26"/>
        <v>0</v>
      </c>
      <c r="AH19" s="315">
        <f t="shared" si="26"/>
        <v>0</v>
      </c>
      <c r="AI19" s="316">
        <f t="shared" si="26"/>
        <v>0</v>
      </c>
      <c r="AJ19" s="292"/>
      <c r="AK19" s="317"/>
      <c r="AL19" s="318">
        <f t="shared" ref="AL19:AS19" si="27">SUM(AL9:AL18)</f>
        <v>0</v>
      </c>
      <c r="AM19" s="296">
        <f t="shared" si="27"/>
        <v>0</v>
      </c>
      <c r="AN19" s="319">
        <f t="shared" si="27"/>
        <v>0</v>
      </c>
      <c r="AO19" s="297">
        <f t="shared" si="27"/>
        <v>0</v>
      </c>
      <c r="AP19" s="298">
        <f t="shared" si="27"/>
        <v>0</v>
      </c>
      <c r="AQ19" s="298">
        <f t="shared" si="27"/>
        <v>0</v>
      </c>
      <c r="AR19" s="299">
        <f t="shared" si="27"/>
        <v>0</v>
      </c>
      <c r="AS19" s="300">
        <f t="shared" si="27"/>
        <v>0</v>
      </c>
      <c r="AT19" s="288"/>
    </row>
    <row r="20" spans="1:50" ht="12.95" customHeight="1" thickTop="1">
      <c r="A20" s="320" t="s">
        <v>270</v>
      </c>
      <c r="B20" s="321"/>
      <c r="C20" s="322"/>
      <c r="D20" s="322"/>
      <c r="E20" s="249"/>
      <c r="F20" s="250"/>
      <c r="G20" s="251"/>
      <c r="H20" s="323"/>
      <c r="I20" s="324"/>
      <c r="J20" s="325"/>
      <c r="K20" s="326"/>
      <c r="L20" s="327"/>
      <c r="M20" s="327"/>
      <c r="N20" s="327"/>
      <c r="O20" s="328"/>
      <c r="P20" s="249"/>
      <c r="Q20" s="250"/>
      <c r="R20" s="250"/>
      <c r="S20" s="250"/>
      <c r="T20" s="325"/>
      <c r="U20" s="326"/>
      <c r="V20" s="252"/>
      <c r="W20" s="252"/>
      <c r="X20" s="252"/>
      <c r="Y20" s="253"/>
      <c r="Z20" s="329"/>
      <c r="AA20" s="330"/>
      <c r="AB20" s="330"/>
      <c r="AC20" s="330"/>
      <c r="AD20" s="331"/>
      <c r="AE20" s="332"/>
      <c r="AF20" s="332"/>
      <c r="AG20" s="332"/>
      <c r="AH20" s="332"/>
      <c r="AI20" s="333"/>
      <c r="AJ20" s="249"/>
      <c r="AK20" s="250"/>
      <c r="AL20" s="250"/>
      <c r="AM20" s="250"/>
      <c r="AN20" s="334"/>
      <c r="AO20" s="327"/>
      <c r="AP20" s="327"/>
      <c r="AQ20" s="327"/>
      <c r="AR20" s="327"/>
      <c r="AS20" s="328"/>
      <c r="AT20" s="255"/>
    </row>
    <row r="21" spans="1:50" ht="12.95" customHeight="1">
      <c r="A21" s="256"/>
      <c r="B21" s="257"/>
      <c r="C21" s="258"/>
      <c r="D21" s="259"/>
      <c r="E21" s="335"/>
      <c r="F21" s="336"/>
      <c r="G21" s="337"/>
      <c r="H21" s="263">
        <f t="shared" ref="H21:H30" si="28">+B21*D21</f>
        <v>0</v>
      </c>
      <c r="I21" s="264">
        <f t="shared" ref="I21:I30" si="29">+C21*D21</f>
        <v>0</v>
      </c>
      <c r="J21" s="265">
        <f t="shared" ref="J21:K30" si="30">+H21</f>
        <v>0</v>
      </c>
      <c r="K21" s="265">
        <f t="shared" si="30"/>
        <v>0</v>
      </c>
      <c r="L21" s="338"/>
      <c r="M21" s="338"/>
      <c r="N21" s="338"/>
      <c r="O21" s="339"/>
      <c r="P21" s="277"/>
      <c r="Q21" s="340"/>
      <c r="R21" s="279">
        <f t="shared" ref="R21:R30" si="31">+D21*P21</f>
        <v>0</v>
      </c>
      <c r="S21" s="280">
        <f t="shared" ref="S21:S30" si="32">+D21*Q21</f>
        <v>0</v>
      </c>
      <c r="T21" s="281">
        <f t="shared" ref="T21:U30" si="33">+R21</f>
        <v>0</v>
      </c>
      <c r="U21" s="281">
        <f t="shared" si="33"/>
        <v>0</v>
      </c>
      <c r="V21" s="341"/>
      <c r="W21" s="341"/>
      <c r="X21" s="341"/>
      <c r="Y21" s="342"/>
      <c r="Z21" s="277"/>
      <c r="AA21" s="340"/>
      <c r="AB21" s="279">
        <f t="shared" ref="AB21:AC30" si="34">+Z21*$D21</f>
        <v>0</v>
      </c>
      <c r="AC21" s="280">
        <f t="shared" si="34"/>
        <v>0</v>
      </c>
      <c r="AD21" s="281">
        <f t="shared" ref="AD21:AE30" si="35">+AB21</f>
        <v>0</v>
      </c>
      <c r="AE21" s="281">
        <f t="shared" si="35"/>
        <v>0</v>
      </c>
      <c r="AF21" s="343"/>
      <c r="AG21" s="343"/>
      <c r="AH21" s="343"/>
      <c r="AI21" s="344"/>
      <c r="AJ21" s="345"/>
      <c r="AK21" s="346"/>
      <c r="AL21" s="341"/>
      <c r="AM21" s="342"/>
      <c r="AN21" s="347"/>
      <c r="AO21" s="347"/>
      <c r="AP21" s="347"/>
      <c r="AQ21" s="347"/>
      <c r="AR21" s="338"/>
      <c r="AS21" s="339"/>
      <c r="AT21" s="348"/>
    </row>
    <row r="22" spans="1:50" ht="12.95" customHeight="1">
      <c r="A22" s="256"/>
      <c r="B22" s="257"/>
      <c r="C22" s="258"/>
      <c r="D22" s="259"/>
      <c r="E22" s="335"/>
      <c r="F22" s="336"/>
      <c r="G22" s="337"/>
      <c r="H22" s="263">
        <f t="shared" si="28"/>
        <v>0</v>
      </c>
      <c r="I22" s="264">
        <f t="shared" si="29"/>
        <v>0</v>
      </c>
      <c r="J22" s="265">
        <f t="shared" si="30"/>
        <v>0</v>
      </c>
      <c r="K22" s="265">
        <f t="shared" si="30"/>
        <v>0</v>
      </c>
      <c r="L22" s="338"/>
      <c r="M22" s="338"/>
      <c r="N22" s="338"/>
      <c r="O22" s="339"/>
      <c r="P22" s="277"/>
      <c r="Q22" s="340"/>
      <c r="R22" s="279">
        <f t="shared" si="31"/>
        <v>0</v>
      </c>
      <c r="S22" s="280">
        <f t="shared" si="32"/>
        <v>0</v>
      </c>
      <c r="T22" s="281">
        <f t="shared" si="33"/>
        <v>0</v>
      </c>
      <c r="U22" s="281">
        <f t="shared" si="33"/>
        <v>0</v>
      </c>
      <c r="V22" s="341"/>
      <c r="W22" s="341"/>
      <c r="X22" s="341"/>
      <c r="Y22" s="342"/>
      <c r="Z22" s="277"/>
      <c r="AA22" s="340"/>
      <c r="AB22" s="279">
        <f t="shared" si="34"/>
        <v>0</v>
      </c>
      <c r="AC22" s="280">
        <f t="shared" si="34"/>
        <v>0</v>
      </c>
      <c r="AD22" s="281">
        <f t="shared" si="35"/>
        <v>0</v>
      </c>
      <c r="AE22" s="281">
        <f t="shared" si="35"/>
        <v>0</v>
      </c>
      <c r="AF22" s="343"/>
      <c r="AG22" s="343"/>
      <c r="AH22" s="343"/>
      <c r="AI22" s="344"/>
      <c r="AJ22" s="345"/>
      <c r="AK22" s="346"/>
      <c r="AL22" s="341"/>
      <c r="AM22" s="342"/>
      <c r="AN22" s="347"/>
      <c r="AO22" s="347"/>
      <c r="AP22" s="347"/>
      <c r="AQ22" s="347"/>
      <c r="AR22" s="338"/>
      <c r="AS22" s="339"/>
      <c r="AT22" s="348"/>
    </row>
    <row r="23" spans="1:50" ht="12.95" customHeight="1" thickBot="1">
      <c r="A23" s="256"/>
      <c r="B23" s="257"/>
      <c r="C23" s="258"/>
      <c r="D23" s="259"/>
      <c r="E23" s="335"/>
      <c r="F23" s="336"/>
      <c r="G23" s="337"/>
      <c r="H23" s="263">
        <f t="shared" si="28"/>
        <v>0</v>
      </c>
      <c r="I23" s="264">
        <f t="shared" si="29"/>
        <v>0</v>
      </c>
      <c r="J23" s="265">
        <f t="shared" si="30"/>
        <v>0</v>
      </c>
      <c r="K23" s="265">
        <f t="shared" si="30"/>
        <v>0</v>
      </c>
      <c r="L23" s="338"/>
      <c r="M23" s="338"/>
      <c r="N23" s="338"/>
      <c r="O23" s="339"/>
      <c r="P23" s="277"/>
      <c r="Q23" s="340"/>
      <c r="R23" s="279">
        <f t="shared" si="31"/>
        <v>0</v>
      </c>
      <c r="S23" s="280">
        <f t="shared" si="32"/>
        <v>0</v>
      </c>
      <c r="T23" s="281">
        <f t="shared" si="33"/>
        <v>0</v>
      </c>
      <c r="U23" s="281">
        <f t="shared" si="33"/>
        <v>0</v>
      </c>
      <c r="V23" s="341"/>
      <c r="W23" s="341"/>
      <c r="X23" s="341"/>
      <c r="Y23" s="342"/>
      <c r="Z23" s="277"/>
      <c r="AA23" s="340"/>
      <c r="AB23" s="279">
        <f t="shared" si="34"/>
        <v>0</v>
      </c>
      <c r="AC23" s="280">
        <f t="shared" si="34"/>
        <v>0</v>
      </c>
      <c r="AD23" s="281">
        <f t="shared" si="35"/>
        <v>0</v>
      </c>
      <c r="AE23" s="281">
        <f t="shared" si="35"/>
        <v>0</v>
      </c>
      <c r="AF23" s="343"/>
      <c r="AG23" s="343"/>
      <c r="AH23" s="343"/>
      <c r="AI23" s="344"/>
      <c r="AJ23" s="345"/>
      <c r="AK23" s="346"/>
      <c r="AL23" s="341"/>
      <c r="AM23" s="342"/>
      <c r="AN23" s="347"/>
      <c r="AO23" s="347"/>
      <c r="AP23" s="347"/>
      <c r="AQ23" s="347"/>
      <c r="AR23" s="338"/>
      <c r="AS23" s="339"/>
      <c r="AT23" s="348"/>
      <c r="AV23" s="223" t="s">
        <v>137</v>
      </c>
    </row>
    <row r="24" spans="1:50" ht="12.95" customHeight="1">
      <c r="A24" s="256"/>
      <c r="B24" s="257"/>
      <c r="C24" s="258"/>
      <c r="D24" s="259"/>
      <c r="E24" s="335"/>
      <c r="F24" s="336"/>
      <c r="G24" s="337"/>
      <c r="H24" s="263">
        <f t="shared" si="28"/>
        <v>0</v>
      </c>
      <c r="I24" s="264">
        <f t="shared" si="29"/>
        <v>0</v>
      </c>
      <c r="J24" s="265">
        <f t="shared" si="30"/>
        <v>0</v>
      </c>
      <c r="K24" s="265">
        <f t="shared" si="30"/>
        <v>0</v>
      </c>
      <c r="L24" s="338"/>
      <c r="M24" s="338"/>
      <c r="N24" s="338"/>
      <c r="O24" s="339"/>
      <c r="P24" s="277"/>
      <c r="Q24" s="340"/>
      <c r="R24" s="279">
        <f t="shared" si="31"/>
        <v>0</v>
      </c>
      <c r="S24" s="280">
        <f t="shared" si="32"/>
        <v>0</v>
      </c>
      <c r="T24" s="281">
        <f t="shared" si="33"/>
        <v>0</v>
      </c>
      <c r="U24" s="281">
        <f t="shared" si="33"/>
        <v>0</v>
      </c>
      <c r="V24" s="341"/>
      <c r="W24" s="341"/>
      <c r="X24" s="341"/>
      <c r="Y24" s="342"/>
      <c r="Z24" s="277"/>
      <c r="AA24" s="340"/>
      <c r="AB24" s="279">
        <f t="shared" si="34"/>
        <v>0</v>
      </c>
      <c r="AC24" s="280">
        <f t="shared" si="34"/>
        <v>0</v>
      </c>
      <c r="AD24" s="281">
        <f t="shared" si="35"/>
        <v>0</v>
      </c>
      <c r="AE24" s="281">
        <f t="shared" si="35"/>
        <v>0</v>
      </c>
      <c r="AF24" s="343"/>
      <c r="AG24" s="343"/>
      <c r="AH24" s="343"/>
      <c r="AI24" s="344"/>
      <c r="AJ24" s="345"/>
      <c r="AK24" s="346"/>
      <c r="AL24" s="341"/>
      <c r="AM24" s="342"/>
      <c r="AN24" s="347"/>
      <c r="AO24" s="347"/>
      <c r="AP24" s="347"/>
      <c r="AQ24" s="347"/>
      <c r="AR24" s="338"/>
      <c r="AS24" s="339"/>
      <c r="AT24" s="348"/>
      <c r="AV24" s="899" t="s">
        <v>138</v>
      </c>
      <c r="AW24" s="900"/>
      <c r="AX24" s="901"/>
    </row>
    <row r="25" spans="1:50" ht="12.95" customHeight="1">
      <c r="A25" s="256"/>
      <c r="B25" s="257"/>
      <c r="C25" s="258"/>
      <c r="D25" s="259"/>
      <c r="E25" s="335"/>
      <c r="F25" s="336"/>
      <c r="G25" s="337"/>
      <c r="H25" s="263">
        <f t="shared" si="28"/>
        <v>0</v>
      </c>
      <c r="I25" s="264">
        <f t="shared" si="29"/>
        <v>0</v>
      </c>
      <c r="J25" s="265">
        <f t="shared" si="30"/>
        <v>0</v>
      </c>
      <c r="K25" s="265">
        <f t="shared" si="30"/>
        <v>0</v>
      </c>
      <c r="L25" s="338"/>
      <c r="M25" s="338"/>
      <c r="N25" s="338"/>
      <c r="O25" s="339"/>
      <c r="P25" s="277"/>
      <c r="Q25" s="340"/>
      <c r="R25" s="279">
        <f t="shared" si="31"/>
        <v>0</v>
      </c>
      <c r="S25" s="280">
        <f t="shared" si="32"/>
        <v>0</v>
      </c>
      <c r="T25" s="281">
        <f t="shared" si="33"/>
        <v>0</v>
      </c>
      <c r="U25" s="281">
        <f t="shared" si="33"/>
        <v>0</v>
      </c>
      <c r="V25" s="341"/>
      <c r="W25" s="341"/>
      <c r="X25" s="341"/>
      <c r="Y25" s="342"/>
      <c r="Z25" s="277"/>
      <c r="AA25" s="340"/>
      <c r="AB25" s="279">
        <f t="shared" si="34"/>
        <v>0</v>
      </c>
      <c r="AC25" s="280">
        <f t="shared" si="34"/>
        <v>0</v>
      </c>
      <c r="AD25" s="281">
        <f t="shared" si="35"/>
        <v>0</v>
      </c>
      <c r="AE25" s="281">
        <f t="shared" si="35"/>
        <v>0</v>
      </c>
      <c r="AF25" s="343"/>
      <c r="AG25" s="343"/>
      <c r="AH25" s="343"/>
      <c r="AI25" s="344"/>
      <c r="AJ25" s="345"/>
      <c r="AK25" s="346"/>
      <c r="AL25" s="341"/>
      <c r="AM25" s="342"/>
      <c r="AN25" s="347"/>
      <c r="AO25" s="347"/>
      <c r="AP25" s="347"/>
      <c r="AQ25" s="347"/>
      <c r="AR25" s="338"/>
      <c r="AS25" s="339"/>
      <c r="AT25" s="348"/>
      <c r="AV25" s="902" t="s">
        <v>275</v>
      </c>
      <c r="AW25" s="349" t="s">
        <v>119</v>
      </c>
      <c r="AX25" s="350">
        <f>+AT72+AT75</f>
        <v>0</v>
      </c>
    </row>
    <row r="26" spans="1:50" ht="12.95" customHeight="1">
      <c r="A26" s="256"/>
      <c r="B26" s="257"/>
      <c r="C26" s="258"/>
      <c r="D26" s="259"/>
      <c r="E26" s="335"/>
      <c r="F26" s="336"/>
      <c r="G26" s="337"/>
      <c r="H26" s="263">
        <f t="shared" si="28"/>
        <v>0</v>
      </c>
      <c r="I26" s="264">
        <f t="shared" si="29"/>
        <v>0</v>
      </c>
      <c r="J26" s="265">
        <f t="shared" si="30"/>
        <v>0</v>
      </c>
      <c r="K26" s="265">
        <f t="shared" si="30"/>
        <v>0</v>
      </c>
      <c r="L26" s="338"/>
      <c r="M26" s="338"/>
      <c r="N26" s="338"/>
      <c r="O26" s="339"/>
      <c r="P26" s="277"/>
      <c r="Q26" s="340"/>
      <c r="R26" s="279">
        <f t="shared" si="31"/>
        <v>0</v>
      </c>
      <c r="S26" s="280">
        <f t="shared" si="32"/>
        <v>0</v>
      </c>
      <c r="T26" s="281">
        <f t="shared" si="33"/>
        <v>0</v>
      </c>
      <c r="U26" s="281">
        <f t="shared" si="33"/>
        <v>0</v>
      </c>
      <c r="V26" s="341"/>
      <c r="W26" s="341"/>
      <c r="X26" s="341"/>
      <c r="Y26" s="342"/>
      <c r="Z26" s="277"/>
      <c r="AA26" s="340"/>
      <c r="AB26" s="279">
        <f t="shared" si="34"/>
        <v>0</v>
      </c>
      <c r="AC26" s="280">
        <f t="shared" si="34"/>
        <v>0</v>
      </c>
      <c r="AD26" s="281">
        <f t="shared" si="35"/>
        <v>0</v>
      </c>
      <c r="AE26" s="281">
        <f t="shared" si="35"/>
        <v>0</v>
      </c>
      <c r="AF26" s="343"/>
      <c r="AG26" s="343"/>
      <c r="AH26" s="343"/>
      <c r="AI26" s="344"/>
      <c r="AJ26" s="345"/>
      <c r="AK26" s="346"/>
      <c r="AL26" s="341"/>
      <c r="AM26" s="342"/>
      <c r="AN26" s="347"/>
      <c r="AO26" s="347"/>
      <c r="AP26" s="347"/>
      <c r="AQ26" s="347"/>
      <c r="AR26" s="338"/>
      <c r="AS26" s="339"/>
      <c r="AT26" s="348"/>
      <c r="AV26" s="903"/>
      <c r="AW26" s="904" t="s">
        <v>133</v>
      </c>
      <c r="AX26" s="351">
        <f>+AT73+AT76-AX28</f>
        <v>0</v>
      </c>
    </row>
    <row r="27" spans="1:50" ht="12.95" customHeight="1">
      <c r="A27" s="256"/>
      <c r="B27" s="257"/>
      <c r="C27" s="258"/>
      <c r="D27" s="259"/>
      <c r="E27" s="335"/>
      <c r="F27" s="336"/>
      <c r="G27" s="337"/>
      <c r="H27" s="263">
        <f t="shared" si="28"/>
        <v>0</v>
      </c>
      <c r="I27" s="264">
        <f t="shared" si="29"/>
        <v>0</v>
      </c>
      <c r="J27" s="265">
        <f t="shared" si="30"/>
        <v>0</v>
      </c>
      <c r="K27" s="265">
        <f t="shared" si="30"/>
        <v>0</v>
      </c>
      <c r="L27" s="338"/>
      <c r="M27" s="338"/>
      <c r="N27" s="338"/>
      <c r="O27" s="339"/>
      <c r="P27" s="277"/>
      <c r="Q27" s="340"/>
      <c r="R27" s="279">
        <f t="shared" si="31"/>
        <v>0</v>
      </c>
      <c r="S27" s="280">
        <f t="shared" si="32"/>
        <v>0</v>
      </c>
      <c r="T27" s="281">
        <f t="shared" si="33"/>
        <v>0</v>
      </c>
      <c r="U27" s="281">
        <f t="shared" si="33"/>
        <v>0</v>
      </c>
      <c r="V27" s="341"/>
      <c r="W27" s="341"/>
      <c r="X27" s="341"/>
      <c r="Y27" s="342"/>
      <c r="Z27" s="277"/>
      <c r="AA27" s="340"/>
      <c r="AB27" s="279">
        <f t="shared" si="34"/>
        <v>0</v>
      </c>
      <c r="AC27" s="280">
        <f t="shared" si="34"/>
        <v>0</v>
      </c>
      <c r="AD27" s="281">
        <f t="shared" si="35"/>
        <v>0</v>
      </c>
      <c r="AE27" s="281">
        <f t="shared" si="35"/>
        <v>0</v>
      </c>
      <c r="AF27" s="343"/>
      <c r="AG27" s="343"/>
      <c r="AH27" s="343"/>
      <c r="AI27" s="344"/>
      <c r="AJ27" s="345"/>
      <c r="AK27" s="346"/>
      <c r="AL27" s="341"/>
      <c r="AM27" s="342"/>
      <c r="AN27" s="347"/>
      <c r="AO27" s="347"/>
      <c r="AP27" s="347"/>
      <c r="AQ27" s="347"/>
      <c r="AR27" s="338"/>
      <c r="AS27" s="339"/>
      <c r="AT27" s="348"/>
      <c r="AV27" s="352" t="s">
        <v>276</v>
      </c>
      <c r="AW27" s="905"/>
      <c r="AX27" s="353">
        <f>+AU74+AU77</f>
        <v>0</v>
      </c>
    </row>
    <row r="28" spans="1:50" ht="12.95" customHeight="1">
      <c r="A28" s="256"/>
      <c r="B28" s="257"/>
      <c r="C28" s="258"/>
      <c r="D28" s="259"/>
      <c r="E28" s="335"/>
      <c r="F28" s="336"/>
      <c r="G28" s="337"/>
      <c r="H28" s="263">
        <f t="shared" si="28"/>
        <v>0</v>
      </c>
      <c r="I28" s="264">
        <f t="shared" si="29"/>
        <v>0</v>
      </c>
      <c r="J28" s="265">
        <f t="shared" si="30"/>
        <v>0</v>
      </c>
      <c r="K28" s="265">
        <f t="shared" si="30"/>
        <v>0</v>
      </c>
      <c r="L28" s="338"/>
      <c r="M28" s="338"/>
      <c r="N28" s="338"/>
      <c r="O28" s="339"/>
      <c r="P28" s="277"/>
      <c r="Q28" s="340"/>
      <c r="R28" s="279">
        <f t="shared" si="31"/>
        <v>0</v>
      </c>
      <c r="S28" s="280">
        <f t="shared" si="32"/>
        <v>0</v>
      </c>
      <c r="T28" s="281">
        <f t="shared" si="33"/>
        <v>0</v>
      </c>
      <c r="U28" s="281">
        <f t="shared" si="33"/>
        <v>0</v>
      </c>
      <c r="V28" s="341"/>
      <c r="W28" s="341"/>
      <c r="X28" s="341"/>
      <c r="Y28" s="342"/>
      <c r="Z28" s="277"/>
      <c r="AA28" s="340"/>
      <c r="AB28" s="279">
        <f t="shared" si="34"/>
        <v>0</v>
      </c>
      <c r="AC28" s="280">
        <f t="shared" si="34"/>
        <v>0</v>
      </c>
      <c r="AD28" s="281">
        <f t="shared" si="35"/>
        <v>0</v>
      </c>
      <c r="AE28" s="281">
        <f t="shared" si="35"/>
        <v>0</v>
      </c>
      <c r="AF28" s="343"/>
      <c r="AG28" s="343"/>
      <c r="AH28" s="343"/>
      <c r="AI28" s="344"/>
      <c r="AJ28" s="345"/>
      <c r="AK28" s="346"/>
      <c r="AL28" s="341"/>
      <c r="AM28" s="342"/>
      <c r="AN28" s="347"/>
      <c r="AO28" s="347"/>
      <c r="AP28" s="347"/>
      <c r="AQ28" s="347"/>
      <c r="AR28" s="338"/>
      <c r="AS28" s="339"/>
      <c r="AT28" s="348"/>
      <c r="AV28" s="354" t="s">
        <v>277</v>
      </c>
      <c r="AW28" s="906"/>
      <c r="AX28" s="355">
        <f>SUM(M73:O74,M76:O77,AA73:AC74,AA76:AC77,AO73:AQ74,AO76:AQ77)</f>
        <v>0</v>
      </c>
    </row>
    <row r="29" spans="1:50" ht="12.95" customHeight="1" thickBot="1">
      <c r="A29" s="256"/>
      <c r="B29" s="257"/>
      <c r="C29" s="258"/>
      <c r="D29" s="259"/>
      <c r="E29" s="335"/>
      <c r="F29" s="336"/>
      <c r="G29" s="337"/>
      <c r="H29" s="263">
        <f t="shared" si="28"/>
        <v>0</v>
      </c>
      <c r="I29" s="264">
        <f t="shared" si="29"/>
        <v>0</v>
      </c>
      <c r="J29" s="265">
        <f t="shared" si="30"/>
        <v>0</v>
      </c>
      <c r="K29" s="265">
        <f t="shared" si="30"/>
        <v>0</v>
      </c>
      <c r="L29" s="338"/>
      <c r="M29" s="338"/>
      <c r="N29" s="338"/>
      <c r="O29" s="339"/>
      <c r="P29" s="277"/>
      <c r="Q29" s="340"/>
      <c r="R29" s="279">
        <f t="shared" si="31"/>
        <v>0</v>
      </c>
      <c r="S29" s="280">
        <f t="shared" si="32"/>
        <v>0</v>
      </c>
      <c r="T29" s="281">
        <f t="shared" si="33"/>
        <v>0</v>
      </c>
      <c r="U29" s="281">
        <f t="shared" si="33"/>
        <v>0</v>
      </c>
      <c r="V29" s="341"/>
      <c r="W29" s="341"/>
      <c r="X29" s="341"/>
      <c r="Y29" s="342"/>
      <c r="Z29" s="277"/>
      <c r="AA29" s="340"/>
      <c r="AB29" s="279">
        <f t="shared" si="34"/>
        <v>0</v>
      </c>
      <c r="AC29" s="280">
        <f t="shared" si="34"/>
        <v>0</v>
      </c>
      <c r="AD29" s="281">
        <f t="shared" si="35"/>
        <v>0</v>
      </c>
      <c r="AE29" s="281">
        <f t="shared" si="35"/>
        <v>0</v>
      </c>
      <c r="AF29" s="343"/>
      <c r="AG29" s="343"/>
      <c r="AH29" s="343"/>
      <c r="AI29" s="344"/>
      <c r="AJ29" s="345"/>
      <c r="AK29" s="346"/>
      <c r="AL29" s="341"/>
      <c r="AM29" s="342"/>
      <c r="AN29" s="347"/>
      <c r="AO29" s="347"/>
      <c r="AP29" s="347"/>
      <c r="AQ29" s="347"/>
      <c r="AR29" s="338"/>
      <c r="AS29" s="339"/>
      <c r="AT29" s="348"/>
      <c r="AV29" s="871" t="s">
        <v>97</v>
      </c>
      <c r="AW29" s="872"/>
      <c r="AX29" s="356">
        <f>SUM(AX25:AX28)</f>
        <v>0</v>
      </c>
    </row>
    <row r="30" spans="1:50" ht="12.95" customHeight="1" thickTop="1">
      <c r="A30" s="256"/>
      <c r="B30" s="257"/>
      <c r="C30" s="258"/>
      <c r="D30" s="259"/>
      <c r="E30" s="335"/>
      <c r="F30" s="336"/>
      <c r="G30" s="337"/>
      <c r="H30" s="263">
        <f t="shared" si="28"/>
        <v>0</v>
      </c>
      <c r="I30" s="264">
        <f t="shared" si="29"/>
        <v>0</v>
      </c>
      <c r="J30" s="265">
        <f t="shared" si="30"/>
        <v>0</v>
      </c>
      <c r="K30" s="265">
        <f t="shared" si="30"/>
        <v>0</v>
      </c>
      <c r="L30" s="338"/>
      <c r="M30" s="338"/>
      <c r="N30" s="338"/>
      <c r="O30" s="339"/>
      <c r="P30" s="277"/>
      <c r="Q30" s="340"/>
      <c r="R30" s="279">
        <f t="shared" si="31"/>
        <v>0</v>
      </c>
      <c r="S30" s="280">
        <f t="shared" si="32"/>
        <v>0</v>
      </c>
      <c r="T30" s="281">
        <f t="shared" si="33"/>
        <v>0</v>
      </c>
      <c r="U30" s="281">
        <f t="shared" si="33"/>
        <v>0</v>
      </c>
      <c r="V30" s="341"/>
      <c r="W30" s="341"/>
      <c r="X30" s="341"/>
      <c r="Y30" s="342"/>
      <c r="Z30" s="277"/>
      <c r="AA30" s="340"/>
      <c r="AB30" s="279">
        <f t="shared" si="34"/>
        <v>0</v>
      </c>
      <c r="AC30" s="280">
        <f t="shared" si="34"/>
        <v>0</v>
      </c>
      <c r="AD30" s="281">
        <f t="shared" si="35"/>
        <v>0</v>
      </c>
      <c r="AE30" s="281">
        <f t="shared" si="35"/>
        <v>0</v>
      </c>
      <c r="AF30" s="343"/>
      <c r="AG30" s="343"/>
      <c r="AH30" s="343"/>
      <c r="AI30" s="344"/>
      <c r="AJ30" s="345"/>
      <c r="AK30" s="346"/>
      <c r="AL30" s="341"/>
      <c r="AM30" s="342"/>
      <c r="AN30" s="347"/>
      <c r="AO30" s="347"/>
      <c r="AP30" s="347"/>
      <c r="AQ30" s="347"/>
      <c r="AR30" s="338"/>
      <c r="AS30" s="339"/>
      <c r="AT30" s="357"/>
      <c r="AV30" s="907" t="s">
        <v>280</v>
      </c>
      <c r="AW30" s="908"/>
      <c r="AX30" s="909"/>
    </row>
    <row r="31" spans="1:50" ht="12.95" customHeight="1" thickBot="1">
      <c r="A31" s="358" t="s">
        <v>115</v>
      </c>
      <c r="B31" s="290"/>
      <c r="C31" s="291"/>
      <c r="D31" s="359">
        <f>SUM(D21:D30)</f>
        <v>0</v>
      </c>
      <c r="E31" s="290"/>
      <c r="F31" s="360"/>
      <c r="G31" s="361"/>
      <c r="H31" s="295">
        <f>SUM(H21:H30)</f>
        <v>0</v>
      </c>
      <c r="I31" s="296">
        <f>SUM(I21:I30)</f>
        <v>0</v>
      </c>
      <c r="J31" s="297">
        <f>SUM(J21:J30)</f>
        <v>0</v>
      </c>
      <c r="K31" s="297">
        <f>SUM(K21:K30)</f>
        <v>0</v>
      </c>
      <c r="L31" s="362"/>
      <c r="M31" s="362"/>
      <c r="N31" s="362"/>
      <c r="O31" s="294"/>
      <c r="P31" s="308"/>
      <c r="Q31" s="363"/>
      <c r="R31" s="310">
        <f>SUM(R21:R30)</f>
        <v>0</v>
      </c>
      <c r="S31" s="311">
        <f>SUM(S21:S30)</f>
        <v>0</v>
      </c>
      <c r="T31" s="312">
        <f>SUM(T21:T30)</f>
        <v>0</v>
      </c>
      <c r="U31" s="313">
        <f>SUM(U21:U30)</f>
        <v>0</v>
      </c>
      <c r="V31" s="364"/>
      <c r="W31" s="364"/>
      <c r="X31" s="364"/>
      <c r="Y31" s="365"/>
      <c r="Z31" s="308"/>
      <c r="AA31" s="363"/>
      <c r="AB31" s="310">
        <f>SUM(AB21:AB30)</f>
        <v>0</v>
      </c>
      <c r="AC31" s="311">
        <f>SUM(AC21:AC30)</f>
        <v>0</v>
      </c>
      <c r="AD31" s="312">
        <f>SUM(AD21:AD30)</f>
        <v>0</v>
      </c>
      <c r="AE31" s="313">
        <f>SUM(AE21:AE30)</f>
        <v>0</v>
      </c>
      <c r="AF31" s="309"/>
      <c r="AG31" s="309"/>
      <c r="AH31" s="309"/>
      <c r="AI31" s="366"/>
      <c r="AJ31" s="367"/>
      <c r="AK31" s="368"/>
      <c r="AL31" s="364"/>
      <c r="AM31" s="365"/>
      <c r="AN31" s="292"/>
      <c r="AO31" s="317"/>
      <c r="AP31" s="317"/>
      <c r="AQ31" s="317"/>
      <c r="AR31" s="362"/>
      <c r="AS31" s="294"/>
      <c r="AT31" s="369"/>
      <c r="AV31" s="902" t="s">
        <v>275</v>
      </c>
      <c r="AW31" s="349" t="s">
        <v>119</v>
      </c>
      <c r="AX31" s="350">
        <f>+AT78</f>
        <v>0</v>
      </c>
    </row>
    <row r="32" spans="1:50" ht="11.25" thickTop="1">
      <c r="A32" s="370" t="s">
        <v>271</v>
      </c>
      <c r="B32" s="371"/>
      <c r="C32" s="372"/>
      <c r="D32" s="372"/>
      <c r="E32" s="323"/>
      <c r="F32" s="373"/>
      <c r="G32" s="324"/>
      <c r="H32" s="323"/>
      <c r="I32" s="324"/>
      <c r="J32" s="327"/>
      <c r="K32" s="327"/>
      <c r="L32" s="327"/>
      <c r="M32" s="327"/>
      <c r="N32" s="327"/>
      <c r="O32" s="328"/>
      <c r="P32" s="249"/>
      <c r="Q32" s="250"/>
      <c r="R32" s="374"/>
      <c r="S32" s="374"/>
      <c r="T32" s="325"/>
      <c r="U32" s="326"/>
      <c r="V32" s="326"/>
      <c r="W32" s="326"/>
      <c r="X32" s="326"/>
      <c r="Y32" s="375"/>
      <c r="Z32" s="329"/>
      <c r="AA32" s="330"/>
      <c r="AB32" s="330"/>
      <c r="AC32" s="330"/>
      <c r="AD32" s="331"/>
      <c r="AE32" s="332"/>
      <c r="AF32" s="332"/>
      <c r="AG32" s="332"/>
      <c r="AH32" s="332"/>
      <c r="AI32" s="333"/>
      <c r="AJ32" s="249"/>
      <c r="AK32" s="250"/>
      <c r="AL32" s="250"/>
      <c r="AM32" s="250"/>
      <c r="AN32" s="334"/>
      <c r="AO32" s="327"/>
      <c r="AP32" s="327"/>
      <c r="AQ32" s="327"/>
      <c r="AR32" s="327"/>
      <c r="AS32" s="328"/>
      <c r="AT32" s="255"/>
      <c r="AV32" s="903"/>
      <c r="AW32" s="904" t="s">
        <v>133</v>
      </c>
      <c r="AX32" s="351">
        <f>+AT79</f>
        <v>0</v>
      </c>
    </row>
    <row r="33" spans="1:50" ht="12.95" customHeight="1">
      <c r="A33" s="256"/>
      <c r="B33" s="257"/>
      <c r="C33" s="258"/>
      <c r="D33" s="259"/>
      <c r="E33" s="335"/>
      <c r="F33" s="336"/>
      <c r="G33" s="337"/>
      <c r="H33" s="263">
        <f>+B33*D33</f>
        <v>0</v>
      </c>
      <c r="I33" s="264">
        <f>+C33*D33</f>
        <v>0</v>
      </c>
      <c r="J33" s="347"/>
      <c r="K33" s="347"/>
      <c r="L33" s="266">
        <f t="shared" ref="L33:M36" si="36">+H33</f>
        <v>0</v>
      </c>
      <c r="M33" s="266">
        <f t="shared" si="36"/>
        <v>0</v>
      </c>
      <c r="N33" s="338"/>
      <c r="O33" s="339"/>
      <c r="P33" s="277"/>
      <c r="Q33" s="340"/>
      <c r="R33" s="279">
        <f>+D33*P33</f>
        <v>0</v>
      </c>
      <c r="S33" s="280">
        <f>+D33*Q33</f>
        <v>0</v>
      </c>
      <c r="T33" s="346"/>
      <c r="U33" s="346"/>
      <c r="V33" s="282">
        <f t="shared" ref="V33:W36" si="37">+R33</f>
        <v>0</v>
      </c>
      <c r="W33" s="282">
        <f t="shared" si="37"/>
        <v>0</v>
      </c>
      <c r="X33" s="341"/>
      <c r="Y33" s="342"/>
      <c r="Z33" s="277"/>
      <c r="AA33" s="340"/>
      <c r="AB33" s="279">
        <f t="shared" ref="AB33:AC42" si="38">+Z33*$D33</f>
        <v>0</v>
      </c>
      <c r="AC33" s="280">
        <f t="shared" si="38"/>
        <v>0</v>
      </c>
      <c r="AD33" s="376"/>
      <c r="AE33" s="376"/>
      <c r="AF33" s="282">
        <f t="shared" ref="AF33:AG36" si="39">+AB33</f>
        <v>0</v>
      </c>
      <c r="AG33" s="282">
        <f t="shared" si="39"/>
        <v>0</v>
      </c>
      <c r="AH33" s="343"/>
      <c r="AI33" s="344"/>
      <c r="AJ33" s="345"/>
      <c r="AK33" s="346"/>
      <c r="AL33" s="341">
        <f>+AC33*AJ33</f>
        <v>0</v>
      </c>
      <c r="AM33" s="342">
        <f>+AC33*AK33</f>
        <v>0</v>
      </c>
      <c r="AN33" s="347"/>
      <c r="AO33" s="347"/>
      <c r="AP33" s="347"/>
      <c r="AQ33" s="347"/>
      <c r="AR33" s="338">
        <f>+AK33*AN33</f>
        <v>0</v>
      </c>
      <c r="AS33" s="339">
        <f>+AK33*AO33</f>
        <v>0</v>
      </c>
      <c r="AT33" s="357"/>
      <c r="AV33" s="352" t="s">
        <v>276</v>
      </c>
      <c r="AW33" s="906"/>
      <c r="AX33" s="353">
        <f>+AU80</f>
        <v>0</v>
      </c>
    </row>
    <row r="34" spans="1:50" ht="12.95" customHeight="1" thickBot="1">
      <c r="A34" s="256"/>
      <c r="B34" s="257"/>
      <c r="C34" s="258"/>
      <c r="D34" s="259"/>
      <c r="E34" s="335"/>
      <c r="F34" s="336"/>
      <c r="G34" s="337"/>
      <c r="H34" s="263">
        <f>+B34*D34</f>
        <v>0</v>
      </c>
      <c r="I34" s="264">
        <f>+C34*D34</f>
        <v>0</v>
      </c>
      <c r="J34" s="347"/>
      <c r="K34" s="347"/>
      <c r="L34" s="266">
        <f t="shared" si="36"/>
        <v>0</v>
      </c>
      <c r="M34" s="266">
        <f t="shared" si="36"/>
        <v>0</v>
      </c>
      <c r="N34" s="338"/>
      <c r="O34" s="339"/>
      <c r="P34" s="277"/>
      <c r="Q34" s="340"/>
      <c r="R34" s="279">
        <f>+D34*P34</f>
        <v>0</v>
      </c>
      <c r="S34" s="280">
        <f>+D34*Q34</f>
        <v>0</v>
      </c>
      <c r="T34" s="346"/>
      <c r="U34" s="346"/>
      <c r="V34" s="282">
        <f t="shared" si="37"/>
        <v>0</v>
      </c>
      <c r="W34" s="282">
        <f t="shared" si="37"/>
        <v>0</v>
      </c>
      <c r="X34" s="341"/>
      <c r="Y34" s="342"/>
      <c r="Z34" s="277"/>
      <c r="AA34" s="340"/>
      <c r="AB34" s="279">
        <f t="shared" si="38"/>
        <v>0</v>
      </c>
      <c r="AC34" s="280">
        <f t="shared" si="38"/>
        <v>0</v>
      </c>
      <c r="AD34" s="376"/>
      <c r="AE34" s="376"/>
      <c r="AF34" s="282">
        <f t="shared" si="39"/>
        <v>0</v>
      </c>
      <c r="AG34" s="282">
        <f t="shared" si="39"/>
        <v>0</v>
      </c>
      <c r="AH34" s="343"/>
      <c r="AI34" s="344"/>
      <c r="AJ34" s="345"/>
      <c r="AK34" s="346"/>
      <c r="AL34" s="341">
        <f>+AC34*AJ34</f>
        <v>0</v>
      </c>
      <c r="AM34" s="342">
        <f>+AC34*AK34</f>
        <v>0</v>
      </c>
      <c r="AN34" s="347"/>
      <c r="AO34" s="347"/>
      <c r="AP34" s="347"/>
      <c r="AQ34" s="347"/>
      <c r="AR34" s="338">
        <f>+AK34*AN34</f>
        <v>0</v>
      </c>
      <c r="AS34" s="339">
        <f>+AK34*AO34</f>
        <v>0</v>
      </c>
      <c r="AT34" s="357"/>
      <c r="AV34" s="871" t="s">
        <v>97</v>
      </c>
      <c r="AW34" s="872"/>
      <c r="AX34" s="356">
        <f>SUM(AX31:AX33)</f>
        <v>0</v>
      </c>
    </row>
    <row r="35" spans="1:50" ht="12.95" customHeight="1" thickTop="1" thickBot="1">
      <c r="A35" s="256"/>
      <c r="B35" s="257"/>
      <c r="C35" s="258"/>
      <c r="D35" s="259"/>
      <c r="E35" s="335"/>
      <c r="F35" s="336"/>
      <c r="G35" s="337"/>
      <c r="H35" s="263">
        <f>+B35*D35</f>
        <v>0</v>
      </c>
      <c r="I35" s="264">
        <f>+C35*D35</f>
        <v>0</v>
      </c>
      <c r="J35" s="347"/>
      <c r="K35" s="347"/>
      <c r="L35" s="266">
        <f t="shared" si="36"/>
        <v>0</v>
      </c>
      <c r="M35" s="266">
        <f t="shared" si="36"/>
        <v>0</v>
      </c>
      <c r="N35" s="338"/>
      <c r="O35" s="339"/>
      <c r="P35" s="277"/>
      <c r="Q35" s="340"/>
      <c r="R35" s="279">
        <f>+D35*P35</f>
        <v>0</v>
      </c>
      <c r="S35" s="280">
        <f>+D35*Q35</f>
        <v>0</v>
      </c>
      <c r="T35" s="346"/>
      <c r="U35" s="346"/>
      <c r="V35" s="282">
        <f t="shared" si="37"/>
        <v>0</v>
      </c>
      <c r="W35" s="282">
        <f t="shared" si="37"/>
        <v>0</v>
      </c>
      <c r="X35" s="341"/>
      <c r="Y35" s="342"/>
      <c r="Z35" s="277"/>
      <c r="AA35" s="340"/>
      <c r="AB35" s="279">
        <f t="shared" si="38"/>
        <v>0</v>
      </c>
      <c r="AC35" s="280">
        <f t="shared" si="38"/>
        <v>0</v>
      </c>
      <c r="AD35" s="376"/>
      <c r="AE35" s="376"/>
      <c r="AF35" s="282">
        <f t="shared" si="39"/>
        <v>0</v>
      </c>
      <c r="AG35" s="282">
        <f t="shared" si="39"/>
        <v>0</v>
      </c>
      <c r="AH35" s="343"/>
      <c r="AI35" s="344"/>
      <c r="AJ35" s="345"/>
      <c r="AK35" s="346"/>
      <c r="AL35" s="341">
        <f>+AC35*AJ35</f>
        <v>0</v>
      </c>
      <c r="AM35" s="342">
        <f>+AC35*AK35</f>
        <v>0</v>
      </c>
      <c r="AN35" s="347"/>
      <c r="AO35" s="347"/>
      <c r="AP35" s="347"/>
      <c r="AQ35" s="347"/>
      <c r="AR35" s="338">
        <f>+AK35*AN35</f>
        <v>0</v>
      </c>
      <c r="AS35" s="339">
        <f>+AK35*AO35</f>
        <v>0</v>
      </c>
      <c r="AT35" s="357"/>
      <c r="AV35" s="873" t="s">
        <v>281</v>
      </c>
      <c r="AW35" s="910"/>
      <c r="AX35" s="911"/>
    </row>
    <row r="36" spans="1:50" ht="12.95" customHeight="1">
      <c r="A36" s="377"/>
      <c r="B36" s="257"/>
      <c r="C36" s="258"/>
      <c r="D36" s="259"/>
      <c r="E36" s="335"/>
      <c r="F36" s="336"/>
      <c r="G36" s="337"/>
      <c r="H36" s="263">
        <f>+B36*D36</f>
        <v>0</v>
      </c>
      <c r="I36" s="264">
        <f>+C36*D36</f>
        <v>0</v>
      </c>
      <c r="J36" s="347"/>
      <c r="K36" s="347"/>
      <c r="L36" s="266">
        <f t="shared" si="36"/>
        <v>0</v>
      </c>
      <c r="M36" s="266">
        <f t="shared" si="36"/>
        <v>0</v>
      </c>
      <c r="N36" s="338"/>
      <c r="O36" s="339"/>
      <c r="P36" s="277"/>
      <c r="Q36" s="340"/>
      <c r="R36" s="279">
        <f>+D36*P36</f>
        <v>0</v>
      </c>
      <c r="S36" s="280">
        <f>+D36*Q36</f>
        <v>0</v>
      </c>
      <c r="T36" s="346"/>
      <c r="U36" s="346"/>
      <c r="V36" s="282">
        <f t="shared" si="37"/>
        <v>0</v>
      </c>
      <c r="W36" s="282">
        <f t="shared" si="37"/>
        <v>0</v>
      </c>
      <c r="X36" s="341"/>
      <c r="Y36" s="342"/>
      <c r="Z36" s="277"/>
      <c r="AA36" s="340"/>
      <c r="AB36" s="279">
        <f t="shared" si="38"/>
        <v>0</v>
      </c>
      <c r="AC36" s="280">
        <f t="shared" si="38"/>
        <v>0</v>
      </c>
      <c r="AD36" s="376"/>
      <c r="AE36" s="376"/>
      <c r="AF36" s="282">
        <f t="shared" si="39"/>
        <v>0</v>
      </c>
      <c r="AG36" s="282">
        <f t="shared" si="39"/>
        <v>0</v>
      </c>
      <c r="AH36" s="343"/>
      <c r="AI36" s="344"/>
      <c r="AJ36" s="345"/>
      <c r="AK36" s="346"/>
      <c r="AL36" s="341">
        <f>+AC36*AJ36</f>
        <v>0</v>
      </c>
      <c r="AM36" s="342">
        <f>+AC36*AK36</f>
        <v>0</v>
      </c>
      <c r="AN36" s="347"/>
      <c r="AO36" s="347"/>
      <c r="AP36" s="347"/>
      <c r="AQ36" s="347"/>
      <c r="AR36" s="338">
        <f>+AK36*AN36</f>
        <v>0</v>
      </c>
      <c r="AS36" s="339">
        <f>+AK36*AO36</f>
        <v>0</v>
      </c>
      <c r="AT36" s="357"/>
      <c r="AV36" s="869" t="s">
        <v>275</v>
      </c>
      <c r="AW36" s="870"/>
      <c r="AX36" s="378">
        <f>+AX25+AX26+AX31+AX32</f>
        <v>0</v>
      </c>
    </row>
    <row r="37" spans="1:50" ht="12.95" customHeight="1" thickBot="1">
      <c r="A37" s="379" t="s">
        <v>115</v>
      </c>
      <c r="B37" s="290"/>
      <c r="C37" s="291"/>
      <c r="D37" s="380">
        <f>SUM(D33:D36)</f>
        <v>0</v>
      </c>
      <c r="E37" s="335"/>
      <c r="F37" s="336"/>
      <c r="G37" s="337"/>
      <c r="H37" s="295">
        <f>SUM(H33:H36)</f>
        <v>0</v>
      </c>
      <c r="I37" s="296">
        <f>SUM(I33:I36)</f>
        <v>0</v>
      </c>
      <c r="J37" s="347"/>
      <c r="K37" s="347"/>
      <c r="L37" s="298">
        <f>SUM(L33:L36)</f>
        <v>0</v>
      </c>
      <c r="M37" s="298">
        <f>SUM(M33:M36)</f>
        <v>0</v>
      </c>
      <c r="N37" s="362"/>
      <c r="O37" s="294"/>
      <c r="P37" s="367"/>
      <c r="Q37" s="368"/>
      <c r="R37" s="279">
        <f>SUM(R33:R36)</f>
        <v>0</v>
      </c>
      <c r="S37" s="280">
        <f>SUM(S33:S36)</f>
        <v>0</v>
      </c>
      <c r="T37" s="346"/>
      <c r="U37" s="346"/>
      <c r="V37" s="314">
        <f>SUM(V33:V36)</f>
        <v>0</v>
      </c>
      <c r="W37" s="314">
        <f>SUM(W33:W36)</f>
        <v>0</v>
      </c>
      <c r="X37" s="364"/>
      <c r="Y37" s="365"/>
      <c r="Z37" s="308"/>
      <c r="AA37" s="363"/>
      <c r="AB37" s="310">
        <f>SUM(AB33:AB36)</f>
        <v>0</v>
      </c>
      <c r="AC37" s="311">
        <f>SUM(AC33:AC36)</f>
        <v>0</v>
      </c>
      <c r="AD37" s="376"/>
      <c r="AE37" s="376"/>
      <c r="AF37" s="314">
        <f>SUM(AF33:AF36)</f>
        <v>0</v>
      </c>
      <c r="AG37" s="314">
        <f>SUM(AG33:AG36)</f>
        <v>0</v>
      </c>
      <c r="AH37" s="309"/>
      <c r="AI37" s="366"/>
      <c r="AJ37" s="345"/>
      <c r="AK37" s="346"/>
      <c r="AL37" s="341">
        <f>+AC37*AJ37</f>
        <v>0</v>
      </c>
      <c r="AM37" s="342">
        <f>+AC37*AK37</f>
        <v>0</v>
      </c>
      <c r="AN37" s="347"/>
      <c r="AO37" s="347"/>
      <c r="AP37" s="347"/>
      <c r="AQ37" s="347"/>
      <c r="AR37" s="338">
        <f>+AK37*AN37</f>
        <v>0</v>
      </c>
      <c r="AS37" s="339">
        <f>+AK37*AO37</f>
        <v>0</v>
      </c>
      <c r="AT37" s="357"/>
      <c r="AV37" s="871" t="s">
        <v>276</v>
      </c>
      <c r="AW37" s="872"/>
      <c r="AX37" s="356">
        <f>+AX27+AX33</f>
        <v>0</v>
      </c>
    </row>
    <row r="38" spans="1:50" ht="12" thickTop="1" thickBot="1">
      <c r="A38" s="381" t="s">
        <v>334</v>
      </c>
      <c r="B38" s="382"/>
      <c r="C38" s="383"/>
      <c r="D38" s="383"/>
      <c r="E38" s="323"/>
      <c r="F38" s="373"/>
      <c r="G38" s="324"/>
      <c r="H38" s="323"/>
      <c r="I38" s="324"/>
      <c r="J38" s="327"/>
      <c r="K38" s="327"/>
      <c r="L38" s="327"/>
      <c r="M38" s="327"/>
      <c r="N38" s="327"/>
      <c r="O38" s="328"/>
      <c r="P38" s="384"/>
      <c r="Q38" s="374"/>
      <c r="R38" s="374"/>
      <c r="S38" s="374"/>
      <c r="T38" s="325"/>
      <c r="U38" s="326"/>
      <c r="V38" s="326"/>
      <c r="W38" s="326"/>
      <c r="X38" s="326"/>
      <c r="Y38" s="375"/>
      <c r="Z38" s="329"/>
      <c r="AA38" s="330"/>
      <c r="AB38" s="330"/>
      <c r="AC38" s="330"/>
      <c r="AD38" s="331"/>
      <c r="AE38" s="332"/>
      <c r="AF38" s="332"/>
      <c r="AG38" s="332"/>
      <c r="AH38" s="332"/>
      <c r="AI38" s="333"/>
      <c r="AJ38" s="249"/>
      <c r="AK38" s="250"/>
      <c r="AL38" s="250"/>
      <c r="AM38" s="250"/>
      <c r="AN38" s="334"/>
      <c r="AO38" s="327"/>
      <c r="AP38" s="327"/>
      <c r="AQ38" s="327"/>
      <c r="AR38" s="327"/>
      <c r="AS38" s="328"/>
      <c r="AT38" s="255"/>
      <c r="AV38" s="873" t="s">
        <v>97</v>
      </c>
      <c r="AW38" s="874"/>
      <c r="AX38" s="385">
        <f>SUM(AX36:AX37)</f>
        <v>0</v>
      </c>
    </row>
    <row r="39" spans="1:50" ht="12.95" customHeight="1">
      <c r="A39" s="256"/>
      <c r="B39" s="257"/>
      <c r="C39" s="258"/>
      <c r="D39" s="259"/>
      <c r="E39" s="335"/>
      <c r="F39" s="336"/>
      <c r="G39" s="337"/>
      <c r="H39" s="263">
        <f>+B39*D39</f>
        <v>0</v>
      </c>
      <c r="I39" s="264">
        <f>+C39*D39</f>
        <v>0</v>
      </c>
      <c r="J39" s="347"/>
      <c r="K39" s="347"/>
      <c r="L39" s="347"/>
      <c r="M39" s="347"/>
      <c r="N39" s="267">
        <f t="shared" ref="N39:O42" si="40">+H39</f>
        <v>0</v>
      </c>
      <c r="O39" s="268">
        <f t="shared" si="40"/>
        <v>0</v>
      </c>
      <c r="P39" s="277"/>
      <c r="Q39" s="340"/>
      <c r="R39" s="279">
        <f>+D39*P39</f>
        <v>0</v>
      </c>
      <c r="S39" s="280">
        <f>+D39*Q39</f>
        <v>0</v>
      </c>
      <c r="T39" s="346"/>
      <c r="U39" s="346"/>
      <c r="V39" s="346"/>
      <c r="W39" s="346"/>
      <c r="X39" s="283">
        <f t="shared" ref="X39:Y42" si="41">+R39</f>
        <v>0</v>
      </c>
      <c r="Y39" s="284">
        <f t="shared" si="41"/>
        <v>0</v>
      </c>
      <c r="Z39" s="277"/>
      <c r="AA39" s="340"/>
      <c r="AB39" s="279">
        <f t="shared" si="38"/>
        <v>0</v>
      </c>
      <c r="AC39" s="280">
        <f t="shared" si="38"/>
        <v>0</v>
      </c>
      <c r="AD39" s="376"/>
      <c r="AE39" s="376"/>
      <c r="AF39" s="376"/>
      <c r="AG39" s="376"/>
      <c r="AH39" s="283">
        <f t="shared" ref="AH39:AI42" si="42">+AB39</f>
        <v>0</v>
      </c>
      <c r="AI39" s="284">
        <f t="shared" si="42"/>
        <v>0</v>
      </c>
      <c r="AJ39" s="345"/>
      <c r="AK39" s="346"/>
      <c r="AL39" s="341">
        <f>+AC39*AJ39</f>
        <v>0</v>
      </c>
      <c r="AM39" s="342">
        <f>+AC39*AK39</f>
        <v>0</v>
      </c>
      <c r="AN39" s="347"/>
      <c r="AO39" s="347"/>
      <c r="AP39" s="347"/>
      <c r="AQ39" s="347"/>
      <c r="AR39" s="338">
        <f>+AK39*AN39</f>
        <v>0</v>
      </c>
      <c r="AS39" s="339">
        <f>+AK39*AO39</f>
        <v>0</v>
      </c>
      <c r="AT39" s="357"/>
    </row>
    <row r="40" spans="1:50" ht="12.95" customHeight="1">
      <c r="A40" s="377"/>
      <c r="B40" s="257"/>
      <c r="C40" s="258"/>
      <c r="D40" s="259"/>
      <c r="E40" s="335"/>
      <c r="F40" s="336"/>
      <c r="G40" s="337"/>
      <c r="H40" s="263">
        <f>+B40*D40</f>
        <v>0</v>
      </c>
      <c r="I40" s="264">
        <f>+C40*D40</f>
        <v>0</v>
      </c>
      <c r="J40" s="347"/>
      <c r="K40" s="347"/>
      <c r="L40" s="347"/>
      <c r="M40" s="347"/>
      <c r="N40" s="267">
        <f t="shared" si="40"/>
        <v>0</v>
      </c>
      <c r="O40" s="268">
        <f t="shared" si="40"/>
        <v>0</v>
      </c>
      <c r="P40" s="277"/>
      <c r="Q40" s="340"/>
      <c r="R40" s="279">
        <f>+D40*P40</f>
        <v>0</v>
      </c>
      <c r="S40" s="280">
        <f>+D40*Q40</f>
        <v>0</v>
      </c>
      <c r="T40" s="346"/>
      <c r="U40" s="346"/>
      <c r="V40" s="346"/>
      <c r="W40" s="346"/>
      <c r="X40" s="283">
        <f t="shared" si="41"/>
        <v>0</v>
      </c>
      <c r="Y40" s="284">
        <f t="shared" si="41"/>
        <v>0</v>
      </c>
      <c r="Z40" s="277"/>
      <c r="AA40" s="340"/>
      <c r="AB40" s="279">
        <f t="shared" si="38"/>
        <v>0</v>
      </c>
      <c r="AC40" s="280">
        <f t="shared" si="38"/>
        <v>0</v>
      </c>
      <c r="AD40" s="376"/>
      <c r="AE40" s="376"/>
      <c r="AF40" s="376"/>
      <c r="AG40" s="376"/>
      <c r="AH40" s="283">
        <f t="shared" si="42"/>
        <v>0</v>
      </c>
      <c r="AI40" s="284">
        <f t="shared" si="42"/>
        <v>0</v>
      </c>
      <c r="AJ40" s="345"/>
      <c r="AK40" s="346"/>
      <c r="AL40" s="341">
        <f>+AC40*AJ40</f>
        <v>0</v>
      </c>
      <c r="AM40" s="342">
        <f>+AC40*AK40</f>
        <v>0</v>
      </c>
      <c r="AN40" s="347"/>
      <c r="AO40" s="347"/>
      <c r="AP40" s="347"/>
      <c r="AQ40" s="347"/>
      <c r="AR40" s="338">
        <f>+AK40*AN40</f>
        <v>0</v>
      </c>
      <c r="AS40" s="339">
        <f>+AK40*AO40</f>
        <v>0</v>
      </c>
      <c r="AT40" s="357"/>
    </row>
    <row r="41" spans="1:50" ht="12.95" customHeight="1">
      <c r="A41" s="377"/>
      <c r="B41" s="257"/>
      <c r="C41" s="258"/>
      <c r="D41" s="259"/>
      <c r="E41" s="335"/>
      <c r="F41" s="336"/>
      <c r="G41" s="337"/>
      <c r="H41" s="263">
        <f>+B41*D41</f>
        <v>0</v>
      </c>
      <c r="I41" s="264">
        <f>+C41*D41</f>
        <v>0</v>
      </c>
      <c r="J41" s="347"/>
      <c r="K41" s="347"/>
      <c r="L41" s="347"/>
      <c r="M41" s="347"/>
      <c r="N41" s="267">
        <f t="shared" si="40"/>
        <v>0</v>
      </c>
      <c r="O41" s="268">
        <f t="shared" si="40"/>
        <v>0</v>
      </c>
      <c r="P41" s="277"/>
      <c r="Q41" s="340"/>
      <c r="R41" s="279">
        <f>+D41*P41</f>
        <v>0</v>
      </c>
      <c r="S41" s="280">
        <f>+D41*Q41</f>
        <v>0</v>
      </c>
      <c r="T41" s="346"/>
      <c r="U41" s="346"/>
      <c r="V41" s="346"/>
      <c r="W41" s="346"/>
      <c r="X41" s="283">
        <f t="shared" si="41"/>
        <v>0</v>
      </c>
      <c r="Y41" s="284">
        <f t="shared" si="41"/>
        <v>0</v>
      </c>
      <c r="Z41" s="277"/>
      <c r="AA41" s="340"/>
      <c r="AB41" s="279">
        <f t="shared" si="38"/>
        <v>0</v>
      </c>
      <c r="AC41" s="280">
        <f t="shared" si="38"/>
        <v>0</v>
      </c>
      <c r="AD41" s="376"/>
      <c r="AE41" s="376"/>
      <c r="AF41" s="376"/>
      <c r="AG41" s="376"/>
      <c r="AH41" s="283">
        <f t="shared" si="42"/>
        <v>0</v>
      </c>
      <c r="AI41" s="284">
        <f t="shared" si="42"/>
        <v>0</v>
      </c>
      <c r="AJ41" s="345"/>
      <c r="AK41" s="346"/>
      <c r="AL41" s="341">
        <f>+AC41*AJ41</f>
        <v>0</v>
      </c>
      <c r="AM41" s="342">
        <f>+AC41*AK41</f>
        <v>0</v>
      </c>
      <c r="AN41" s="347"/>
      <c r="AO41" s="347"/>
      <c r="AP41" s="347"/>
      <c r="AQ41" s="347"/>
      <c r="AR41" s="338">
        <f>+AK41*AN41</f>
        <v>0</v>
      </c>
      <c r="AS41" s="339">
        <f>+AK41*AO41</f>
        <v>0</v>
      </c>
      <c r="AT41" s="357"/>
    </row>
    <row r="42" spans="1:50" ht="12.95" customHeight="1" thickBot="1">
      <c r="A42" s="377"/>
      <c r="B42" s="257"/>
      <c r="C42" s="258"/>
      <c r="D42" s="259"/>
      <c r="E42" s="386"/>
      <c r="F42" s="387"/>
      <c r="G42" s="339"/>
      <c r="H42" s="263">
        <f>+B42*D42</f>
        <v>0</v>
      </c>
      <c r="I42" s="264">
        <f>+C42*D42</f>
        <v>0</v>
      </c>
      <c r="J42" s="347"/>
      <c r="K42" s="347"/>
      <c r="L42" s="347"/>
      <c r="M42" s="347"/>
      <c r="N42" s="267">
        <f t="shared" si="40"/>
        <v>0</v>
      </c>
      <c r="O42" s="268">
        <f t="shared" si="40"/>
        <v>0</v>
      </c>
      <c r="P42" s="277"/>
      <c r="Q42" s="340"/>
      <c r="R42" s="279">
        <f>+D42*P42</f>
        <v>0</v>
      </c>
      <c r="S42" s="280">
        <f>+D42*Q42</f>
        <v>0</v>
      </c>
      <c r="T42" s="346"/>
      <c r="U42" s="346"/>
      <c r="V42" s="346"/>
      <c r="W42" s="346"/>
      <c r="X42" s="283">
        <f t="shared" si="41"/>
        <v>0</v>
      </c>
      <c r="Y42" s="284">
        <f t="shared" si="41"/>
        <v>0</v>
      </c>
      <c r="Z42" s="277"/>
      <c r="AA42" s="340"/>
      <c r="AB42" s="279">
        <f t="shared" si="38"/>
        <v>0</v>
      </c>
      <c r="AC42" s="280">
        <f t="shared" si="38"/>
        <v>0</v>
      </c>
      <c r="AD42" s="376"/>
      <c r="AE42" s="376"/>
      <c r="AF42" s="376"/>
      <c r="AG42" s="376"/>
      <c r="AH42" s="283">
        <f t="shared" si="42"/>
        <v>0</v>
      </c>
      <c r="AI42" s="284">
        <f t="shared" si="42"/>
        <v>0</v>
      </c>
      <c r="AJ42" s="345"/>
      <c r="AK42" s="346"/>
      <c r="AL42" s="341">
        <f>+AC42*AJ42</f>
        <v>0</v>
      </c>
      <c r="AM42" s="342">
        <f>+AC42*AK42</f>
        <v>0</v>
      </c>
      <c r="AN42" s="347"/>
      <c r="AO42" s="347"/>
      <c r="AP42" s="347"/>
      <c r="AQ42" s="347"/>
      <c r="AR42" s="338">
        <f>+AK42*AN42</f>
        <v>0</v>
      </c>
      <c r="AS42" s="339">
        <f>+AK42*AO42</f>
        <v>0</v>
      </c>
      <c r="AT42" s="357"/>
      <c r="AV42" s="223" t="s">
        <v>308</v>
      </c>
    </row>
    <row r="43" spans="1:50" ht="12.95" customHeight="1" thickBot="1">
      <c r="A43" s="388" t="s">
        <v>115</v>
      </c>
      <c r="B43" s="290"/>
      <c r="C43" s="291"/>
      <c r="D43" s="389">
        <f>SUM(D39:D42)</f>
        <v>0</v>
      </c>
      <c r="E43" s="390"/>
      <c r="F43" s="391"/>
      <c r="G43" s="392"/>
      <c r="H43" s="295">
        <f>SUM(H39:H42)</f>
        <v>0</v>
      </c>
      <c r="I43" s="296">
        <f>SUM(I39:I42)</f>
        <v>0</v>
      </c>
      <c r="J43" s="317"/>
      <c r="K43" s="317"/>
      <c r="L43" s="317"/>
      <c r="M43" s="317"/>
      <c r="N43" s="299">
        <f>SUM(N32:N42)</f>
        <v>0</v>
      </c>
      <c r="O43" s="300">
        <f>SUM(O32:O42)</f>
        <v>0</v>
      </c>
      <c r="P43" s="367"/>
      <c r="Q43" s="368"/>
      <c r="R43" s="279">
        <f>SUM(R39:R42)</f>
        <v>0</v>
      </c>
      <c r="S43" s="280">
        <f>SUM(S39:S42)</f>
        <v>0</v>
      </c>
      <c r="T43" s="367"/>
      <c r="U43" s="368"/>
      <c r="V43" s="368"/>
      <c r="W43" s="368"/>
      <c r="X43" s="315">
        <f>SUM(X39:X42)</f>
        <v>0</v>
      </c>
      <c r="Y43" s="316">
        <f>SUM(Y39:Y42)</f>
        <v>0</v>
      </c>
      <c r="Z43" s="308"/>
      <c r="AA43" s="363"/>
      <c r="AB43" s="310">
        <f>SUM(AB39:AB42)</f>
        <v>0</v>
      </c>
      <c r="AC43" s="311">
        <f>SUM(AC39:AC42)</f>
        <v>0</v>
      </c>
      <c r="AD43" s="308"/>
      <c r="AE43" s="363"/>
      <c r="AF43" s="363"/>
      <c r="AG43" s="363"/>
      <c r="AH43" s="315">
        <f>SUM(AH32:AH42)</f>
        <v>0</v>
      </c>
      <c r="AI43" s="316">
        <f>SUM(AI32:AI42)</f>
        <v>0</v>
      </c>
      <c r="AJ43" s="367"/>
      <c r="AK43" s="368"/>
      <c r="AL43" s="364">
        <f>SUM(AL32:AL42)</f>
        <v>0</v>
      </c>
      <c r="AM43" s="365">
        <f>SUM(AM32:AM42)</f>
        <v>0</v>
      </c>
      <c r="AN43" s="292"/>
      <c r="AO43" s="317"/>
      <c r="AP43" s="317"/>
      <c r="AQ43" s="317"/>
      <c r="AR43" s="362">
        <f>SUM(AR32:AR42)</f>
        <v>0</v>
      </c>
      <c r="AS43" s="294">
        <f>SUM(AS32:AS42)</f>
        <v>0</v>
      </c>
      <c r="AT43" s="357"/>
      <c r="AV43" s="393" t="s">
        <v>275</v>
      </c>
      <c r="AW43" s="394"/>
      <c r="AX43" s="378">
        <f>+AT82</f>
        <v>0</v>
      </c>
    </row>
    <row r="44" spans="1:50" ht="12.95" customHeight="1" thickTop="1" thickBot="1">
      <c r="A44" s="395" t="s">
        <v>25</v>
      </c>
      <c r="B44" s="396"/>
      <c r="C44" s="397"/>
      <c r="D44" s="398"/>
      <c r="E44" s="396"/>
      <c r="F44" s="399"/>
      <c r="G44" s="400"/>
      <c r="H44" s="396"/>
      <c r="I44" s="400"/>
      <c r="J44" s="401">
        <f t="shared" ref="J44:O44" si="43">+J19+J31+J37+J43</f>
        <v>0</v>
      </c>
      <c r="K44" s="401">
        <f t="shared" si="43"/>
        <v>0</v>
      </c>
      <c r="L44" s="402">
        <f t="shared" si="43"/>
        <v>0</v>
      </c>
      <c r="M44" s="402">
        <f t="shared" si="43"/>
        <v>0</v>
      </c>
      <c r="N44" s="403">
        <f t="shared" si="43"/>
        <v>0</v>
      </c>
      <c r="O44" s="404">
        <f t="shared" si="43"/>
        <v>0</v>
      </c>
      <c r="P44" s="396"/>
      <c r="Q44" s="397"/>
      <c r="R44" s="405">
        <f t="shared" ref="R44:Y44" si="44">+R19+R31+R37+R43</f>
        <v>0</v>
      </c>
      <c r="S44" s="406">
        <f t="shared" si="44"/>
        <v>0</v>
      </c>
      <c r="T44" s="407">
        <f t="shared" si="44"/>
        <v>0</v>
      </c>
      <c r="U44" s="407">
        <f t="shared" si="44"/>
        <v>0</v>
      </c>
      <c r="V44" s="408">
        <f t="shared" si="44"/>
        <v>0</v>
      </c>
      <c r="W44" s="408">
        <f t="shared" si="44"/>
        <v>0</v>
      </c>
      <c r="X44" s="409">
        <f t="shared" si="44"/>
        <v>0</v>
      </c>
      <c r="Y44" s="410">
        <f t="shared" si="44"/>
        <v>0</v>
      </c>
      <c r="Z44" s="411"/>
      <c r="AA44" s="412"/>
      <c r="AB44" s="405">
        <f t="shared" ref="AB44:AI44" si="45">+AB19+AB31+AB37+AB43</f>
        <v>0</v>
      </c>
      <c r="AC44" s="406">
        <f t="shared" si="45"/>
        <v>0</v>
      </c>
      <c r="AD44" s="407">
        <f t="shared" si="45"/>
        <v>0</v>
      </c>
      <c r="AE44" s="407">
        <f t="shared" si="45"/>
        <v>0</v>
      </c>
      <c r="AF44" s="408">
        <f t="shared" si="45"/>
        <v>0</v>
      </c>
      <c r="AG44" s="408">
        <f t="shared" si="45"/>
        <v>0</v>
      </c>
      <c r="AH44" s="409">
        <f t="shared" si="45"/>
        <v>0</v>
      </c>
      <c r="AI44" s="410">
        <f t="shared" si="45"/>
        <v>0</v>
      </c>
      <c r="AJ44" s="396"/>
      <c r="AK44" s="397"/>
      <c r="AL44" s="413">
        <f t="shared" ref="AL44:AS44" si="46">+AL19+AL31+AL37+AL43</f>
        <v>0</v>
      </c>
      <c r="AM44" s="414">
        <f t="shared" si="46"/>
        <v>0</v>
      </c>
      <c r="AN44" s="415">
        <f t="shared" si="46"/>
        <v>0</v>
      </c>
      <c r="AO44" s="415">
        <f t="shared" si="46"/>
        <v>0</v>
      </c>
      <c r="AP44" s="415">
        <f t="shared" si="46"/>
        <v>0</v>
      </c>
      <c r="AQ44" s="415">
        <f t="shared" si="46"/>
        <v>0</v>
      </c>
      <c r="AR44" s="416">
        <f t="shared" si="46"/>
        <v>0</v>
      </c>
      <c r="AS44" s="417">
        <f t="shared" si="46"/>
        <v>0</v>
      </c>
      <c r="AT44" s="418"/>
      <c r="AV44" s="419" t="s">
        <v>276</v>
      </c>
      <c r="AW44" s="420"/>
      <c r="AX44" s="356">
        <f>+AT83</f>
        <v>0</v>
      </c>
    </row>
    <row r="45" spans="1:50" ht="12" thickTop="1" thickBot="1">
      <c r="A45" s="421" t="s">
        <v>116</v>
      </c>
      <c r="B45" s="422">
        <f>MAX(R44:S44)</f>
        <v>0</v>
      </c>
      <c r="C45" s="423" t="s">
        <v>117</v>
      </c>
      <c r="D45" s="424"/>
      <c r="E45" s="425"/>
      <c r="F45" s="425"/>
      <c r="G45" s="624" t="s">
        <v>335</v>
      </c>
      <c r="H45" s="424"/>
      <c r="I45" s="424"/>
      <c r="J45" s="424"/>
      <c r="K45" s="424"/>
      <c r="L45" s="424"/>
      <c r="M45" s="424"/>
      <c r="N45" s="424"/>
      <c r="O45" s="424"/>
      <c r="P45" s="424"/>
      <c r="Q45" s="424"/>
      <c r="R45" s="424"/>
      <c r="S45" s="424"/>
      <c r="T45" s="424"/>
      <c r="U45" s="424"/>
      <c r="V45" s="424"/>
      <c r="W45" s="424"/>
      <c r="X45" s="424"/>
      <c r="Y45" s="424"/>
      <c r="Z45" s="424"/>
      <c r="AA45" s="424"/>
      <c r="AB45" s="426"/>
      <c r="AC45" s="426"/>
      <c r="AD45" s="426"/>
      <c r="AE45" s="426"/>
      <c r="AF45" s="426"/>
      <c r="AG45" s="426"/>
      <c r="AH45" s="426"/>
      <c r="AI45" s="426"/>
      <c r="AJ45" s="426"/>
      <c r="AK45" s="426"/>
      <c r="AL45" s="424"/>
      <c r="AM45" s="424"/>
      <c r="AN45" s="424"/>
      <c r="AO45" s="424"/>
      <c r="AP45" s="424"/>
      <c r="AQ45" s="424"/>
      <c r="AR45" s="424"/>
      <c r="AS45" s="424"/>
      <c r="AT45" s="427"/>
      <c r="AV45" s="875" t="s">
        <v>97</v>
      </c>
      <c r="AW45" s="876"/>
      <c r="AX45" s="385">
        <f>SUM(AX43:AX44)</f>
        <v>0</v>
      </c>
    </row>
    <row r="46" spans="1:50" ht="10.5">
      <c r="A46" s="625" t="s">
        <v>272</v>
      </c>
      <c r="B46" s="428"/>
      <c r="C46" s="429"/>
      <c r="D46" s="215"/>
      <c r="E46" s="430"/>
      <c r="F46" s="215"/>
      <c r="G46" s="215"/>
      <c r="H46" s="215"/>
      <c r="I46" s="215"/>
      <c r="J46" s="215"/>
      <c r="K46" s="215"/>
      <c r="L46" s="215"/>
      <c r="M46" s="215"/>
      <c r="N46" s="215"/>
      <c r="O46" s="215"/>
      <c r="P46" s="215"/>
      <c r="Q46" s="215"/>
      <c r="R46" s="215"/>
      <c r="S46" s="215"/>
      <c r="T46" s="215"/>
      <c r="U46" s="215"/>
      <c r="V46" s="215"/>
      <c r="W46" s="215"/>
      <c r="X46" s="215"/>
      <c r="Y46" s="215"/>
      <c r="Z46" s="215"/>
      <c r="AA46" s="215"/>
      <c r="AB46" s="215"/>
      <c r="AC46" s="215"/>
      <c r="AD46" s="215"/>
      <c r="AE46" s="431"/>
      <c r="AF46" s="431"/>
      <c r="AG46" s="431"/>
      <c r="AH46" s="431"/>
      <c r="AI46" s="431"/>
      <c r="AJ46" s="431"/>
      <c r="AK46" s="431"/>
      <c r="AL46" s="431"/>
      <c r="AM46" s="215"/>
      <c r="AN46" s="215"/>
      <c r="AO46" s="215"/>
      <c r="AP46" s="215"/>
      <c r="AQ46" s="215"/>
      <c r="AR46" s="215"/>
      <c r="AS46" s="215"/>
    </row>
    <row r="47" spans="1:50" ht="10.5">
      <c r="A47" s="625" t="s">
        <v>336</v>
      </c>
      <c r="B47" s="428"/>
      <c r="C47" s="429"/>
      <c r="D47" s="215"/>
      <c r="E47" s="430"/>
      <c r="F47" s="215"/>
      <c r="G47" s="215"/>
      <c r="H47" s="215"/>
      <c r="I47" s="215"/>
      <c r="J47" s="215"/>
      <c r="K47" s="215"/>
      <c r="L47" s="215"/>
      <c r="M47" s="215"/>
      <c r="N47" s="215"/>
      <c r="O47" s="215"/>
      <c r="P47" s="215"/>
      <c r="Q47" s="215"/>
      <c r="R47" s="215"/>
      <c r="S47" s="215"/>
      <c r="T47" s="215"/>
      <c r="U47" s="215"/>
      <c r="V47" s="215"/>
      <c r="W47" s="215"/>
      <c r="X47" s="215"/>
      <c r="Y47" s="215"/>
      <c r="Z47" s="215"/>
      <c r="AA47" s="215"/>
      <c r="AB47" s="215"/>
      <c r="AC47" s="215"/>
      <c r="AD47" s="215"/>
      <c r="AE47" s="431"/>
      <c r="AF47" s="431"/>
      <c r="AG47" s="431"/>
      <c r="AH47" s="431"/>
      <c r="AI47" s="431"/>
      <c r="AJ47" s="431"/>
      <c r="AK47" s="431"/>
      <c r="AL47" s="431"/>
      <c r="AM47" s="215"/>
      <c r="AN47" s="215"/>
      <c r="AO47" s="215"/>
      <c r="AP47" s="215"/>
      <c r="AQ47" s="215"/>
      <c r="AR47" s="215"/>
      <c r="AS47" s="215"/>
    </row>
    <row r="48" spans="1:50" ht="10.5">
      <c r="A48" s="625" t="s">
        <v>273</v>
      </c>
      <c r="B48" s="428"/>
      <c r="C48" s="429"/>
      <c r="D48" s="215"/>
      <c r="E48" s="430"/>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431"/>
      <c r="AF48" s="431"/>
      <c r="AG48" s="431"/>
      <c r="AH48" s="431"/>
      <c r="AI48" s="431"/>
      <c r="AJ48" s="431"/>
      <c r="AK48" s="431"/>
      <c r="AL48" s="431"/>
      <c r="AM48" s="215"/>
      <c r="AN48" s="215"/>
      <c r="AO48" s="215"/>
      <c r="AP48" s="215"/>
      <c r="AQ48" s="215"/>
      <c r="AR48" s="215"/>
      <c r="AS48" s="215"/>
    </row>
    <row r="49" spans="1:50" ht="10.5">
      <c r="A49" s="625" t="s">
        <v>274</v>
      </c>
      <c r="B49" s="428"/>
      <c r="C49" s="429"/>
      <c r="D49" s="215"/>
      <c r="E49" s="430"/>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431"/>
      <c r="AF49" s="431"/>
      <c r="AG49" s="431"/>
      <c r="AH49" s="431"/>
      <c r="AI49" s="431"/>
      <c r="AJ49" s="431"/>
      <c r="AK49" s="431"/>
      <c r="AL49" s="431"/>
      <c r="AM49" s="215"/>
      <c r="AN49" s="215"/>
      <c r="AO49" s="215"/>
      <c r="AP49" s="215"/>
      <c r="AQ49" s="215"/>
      <c r="AR49" s="215"/>
      <c r="AS49" s="215"/>
    </row>
    <row r="50" spans="1:50" ht="12.95" customHeight="1" thickBot="1">
      <c r="A50" s="223" t="s">
        <v>118</v>
      </c>
    </row>
    <row r="51" spans="1:50" ht="12.95" customHeight="1" thickBot="1">
      <c r="A51" s="998"/>
      <c r="B51" s="886"/>
      <c r="C51" s="881"/>
      <c r="D51" s="1000" t="s">
        <v>301</v>
      </c>
      <c r="E51" s="1001"/>
      <c r="F51" s="1001"/>
      <c r="G51" s="1001"/>
      <c r="H51" s="1001"/>
      <c r="I51" s="1001"/>
      <c r="J51" s="1001"/>
      <c r="K51" s="1001"/>
      <c r="L51" s="1001"/>
      <c r="M51" s="1001"/>
      <c r="N51" s="1001"/>
      <c r="O51" s="1001"/>
      <c r="P51" s="1001"/>
      <c r="Q51" s="1002"/>
      <c r="R51" s="1003" t="s">
        <v>265</v>
      </c>
      <c r="S51" s="1004"/>
      <c r="T51" s="1004"/>
      <c r="U51" s="1004"/>
      <c r="V51" s="1004"/>
      <c r="W51" s="1004"/>
      <c r="X51" s="1004"/>
      <c r="Y51" s="1004"/>
      <c r="Z51" s="1004"/>
      <c r="AA51" s="1004"/>
      <c r="AB51" s="1004"/>
      <c r="AC51" s="1004"/>
      <c r="AD51" s="1004"/>
      <c r="AE51" s="1005"/>
      <c r="AF51" s="877" t="s">
        <v>29</v>
      </c>
      <c r="AG51" s="878"/>
      <c r="AH51" s="878"/>
      <c r="AI51" s="878"/>
      <c r="AJ51" s="878"/>
      <c r="AK51" s="878"/>
      <c r="AL51" s="878"/>
      <c r="AM51" s="878"/>
      <c r="AN51" s="878"/>
      <c r="AO51" s="878"/>
      <c r="AP51" s="878"/>
      <c r="AQ51" s="878"/>
      <c r="AR51" s="878"/>
      <c r="AS51" s="879"/>
      <c r="AT51" s="880" t="s">
        <v>25</v>
      </c>
      <c r="AU51" s="881"/>
      <c r="AV51" s="880" t="s">
        <v>107</v>
      </c>
      <c r="AW51" s="886"/>
      <c r="AX51" s="881"/>
    </row>
    <row r="52" spans="1:50" ht="12.95" customHeight="1" thickTop="1">
      <c r="A52" s="999"/>
      <c r="B52" s="887"/>
      <c r="C52" s="883"/>
      <c r="D52" s="1006" t="s">
        <v>275</v>
      </c>
      <c r="E52" s="1006"/>
      <c r="F52" s="1006"/>
      <c r="G52" s="1007"/>
      <c r="H52" s="1008" t="s">
        <v>276</v>
      </c>
      <c r="I52" s="1009"/>
      <c r="J52" s="1009"/>
      <c r="K52" s="1009"/>
      <c r="L52" s="1010"/>
      <c r="M52" s="1008" t="s">
        <v>277</v>
      </c>
      <c r="N52" s="1009"/>
      <c r="O52" s="1010"/>
      <c r="P52" s="1011" t="s">
        <v>97</v>
      </c>
      <c r="Q52" s="1012"/>
      <c r="R52" s="1023" t="s">
        <v>275</v>
      </c>
      <c r="S52" s="1024"/>
      <c r="T52" s="1024"/>
      <c r="U52" s="1025"/>
      <c r="V52" s="1023" t="s">
        <v>276</v>
      </c>
      <c r="W52" s="1024"/>
      <c r="X52" s="1024"/>
      <c r="Y52" s="1024"/>
      <c r="Z52" s="1025"/>
      <c r="AA52" s="1023" t="s">
        <v>277</v>
      </c>
      <c r="AB52" s="1024"/>
      <c r="AC52" s="1025"/>
      <c r="AD52" s="1026" t="s">
        <v>97</v>
      </c>
      <c r="AE52" s="1027"/>
      <c r="AF52" s="889" t="s">
        <v>275</v>
      </c>
      <c r="AG52" s="890"/>
      <c r="AH52" s="890"/>
      <c r="AI52" s="891"/>
      <c r="AJ52" s="892" t="s">
        <v>276</v>
      </c>
      <c r="AK52" s="893"/>
      <c r="AL52" s="893"/>
      <c r="AM52" s="893"/>
      <c r="AN52" s="894"/>
      <c r="AO52" s="892" t="s">
        <v>277</v>
      </c>
      <c r="AP52" s="893"/>
      <c r="AQ52" s="894"/>
      <c r="AR52" s="895" t="s">
        <v>97</v>
      </c>
      <c r="AS52" s="896"/>
      <c r="AT52" s="882"/>
      <c r="AU52" s="883"/>
      <c r="AV52" s="882"/>
      <c r="AW52" s="887"/>
      <c r="AX52" s="883"/>
    </row>
    <row r="53" spans="1:50" ht="12.95" customHeight="1" thickBot="1">
      <c r="A53" s="992"/>
      <c r="B53" s="888"/>
      <c r="C53" s="885"/>
      <c r="D53" s="432" t="s">
        <v>120</v>
      </c>
      <c r="E53" s="359" t="s">
        <v>121</v>
      </c>
      <c r="F53" s="359" t="s">
        <v>122</v>
      </c>
      <c r="G53" s="433" t="s">
        <v>123</v>
      </c>
      <c r="H53" s="233" t="s">
        <v>131</v>
      </c>
      <c r="I53" s="359" t="s">
        <v>124</v>
      </c>
      <c r="J53" s="359" t="s">
        <v>125</v>
      </c>
      <c r="K53" s="359" t="s">
        <v>126</v>
      </c>
      <c r="L53" s="433" t="s">
        <v>127</v>
      </c>
      <c r="M53" s="233" t="s">
        <v>128</v>
      </c>
      <c r="N53" s="359" t="s">
        <v>129</v>
      </c>
      <c r="O53" s="359" t="s">
        <v>130</v>
      </c>
      <c r="P53" s="1013"/>
      <c r="Q53" s="1014"/>
      <c r="R53" s="434" t="s">
        <v>120</v>
      </c>
      <c r="S53" s="380" t="s">
        <v>121</v>
      </c>
      <c r="T53" s="380" t="s">
        <v>122</v>
      </c>
      <c r="U53" s="435" t="s">
        <v>123</v>
      </c>
      <c r="V53" s="434" t="s">
        <v>131</v>
      </c>
      <c r="W53" s="380" t="s">
        <v>124</v>
      </c>
      <c r="X53" s="380" t="s">
        <v>125</v>
      </c>
      <c r="Y53" s="380" t="s">
        <v>126</v>
      </c>
      <c r="Z53" s="435" t="s">
        <v>127</v>
      </c>
      <c r="AA53" s="434" t="s">
        <v>128</v>
      </c>
      <c r="AB53" s="380" t="s">
        <v>129</v>
      </c>
      <c r="AC53" s="380" t="s">
        <v>130</v>
      </c>
      <c r="AD53" s="1028"/>
      <c r="AE53" s="1029"/>
      <c r="AF53" s="436" t="s">
        <v>120</v>
      </c>
      <c r="AG53" s="389" t="s">
        <v>121</v>
      </c>
      <c r="AH53" s="389" t="s">
        <v>122</v>
      </c>
      <c r="AI53" s="235" t="s">
        <v>123</v>
      </c>
      <c r="AJ53" s="436" t="s">
        <v>131</v>
      </c>
      <c r="AK53" s="389" t="s">
        <v>124</v>
      </c>
      <c r="AL53" s="389" t="s">
        <v>125</v>
      </c>
      <c r="AM53" s="389" t="s">
        <v>126</v>
      </c>
      <c r="AN53" s="235" t="s">
        <v>127</v>
      </c>
      <c r="AO53" s="436" t="s">
        <v>128</v>
      </c>
      <c r="AP53" s="389" t="s">
        <v>129</v>
      </c>
      <c r="AQ53" s="389" t="s">
        <v>130</v>
      </c>
      <c r="AR53" s="897"/>
      <c r="AS53" s="898"/>
      <c r="AT53" s="884"/>
      <c r="AU53" s="885"/>
      <c r="AV53" s="884"/>
      <c r="AW53" s="888"/>
      <c r="AX53" s="885"/>
    </row>
    <row r="54" spans="1:50" ht="12.95" customHeight="1" thickTop="1">
      <c r="A54" s="997" t="s">
        <v>278</v>
      </c>
      <c r="B54" s="437" t="s">
        <v>109</v>
      </c>
      <c r="C54" s="438" t="s">
        <v>309</v>
      </c>
      <c r="D54" s="866"/>
      <c r="E54" s="867"/>
      <c r="F54" s="867"/>
      <c r="G54" s="868"/>
      <c r="H54" s="863"/>
      <c r="I54" s="864"/>
      <c r="J54" s="864"/>
      <c r="K54" s="864"/>
      <c r="L54" s="865"/>
      <c r="M54" s="439"/>
      <c r="N54" s="440"/>
      <c r="O54" s="440"/>
      <c r="P54" s="441"/>
      <c r="Q54" s="442"/>
      <c r="R54" s="866"/>
      <c r="S54" s="867"/>
      <c r="T54" s="867"/>
      <c r="U54" s="868"/>
      <c r="V54" s="863"/>
      <c r="W54" s="864"/>
      <c r="X54" s="864"/>
      <c r="Y54" s="864"/>
      <c r="Z54" s="865"/>
      <c r="AA54" s="439"/>
      <c r="AB54" s="440"/>
      <c r="AC54" s="440"/>
      <c r="AD54" s="441"/>
      <c r="AE54" s="442"/>
      <c r="AF54" s="866"/>
      <c r="AG54" s="867"/>
      <c r="AH54" s="867"/>
      <c r="AI54" s="868"/>
      <c r="AJ54" s="863"/>
      <c r="AK54" s="864"/>
      <c r="AL54" s="864"/>
      <c r="AM54" s="864"/>
      <c r="AN54" s="865"/>
      <c r="AO54" s="439"/>
      <c r="AP54" s="440"/>
      <c r="AQ54" s="440"/>
      <c r="AR54" s="441"/>
      <c r="AS54" s="442"/>
      <c r="AT54" s="441"/>
      <c r="AU54" s="442"/>
      <c r="AV54" s="846" t="s">
        <v>310</v>
      </c>
      <c r="AW54" s="847"/>
      <c r="AX54" s="848"/>
    </row>
    <row r="55" spans="1:50" ht="12.95" customHeight="1">
      <c r="A55" s="835"/>
      <c r="B55" s="373" t="s">
        <v>110</v>
      </c>
      <c r="C55" s="443" t="s">
        <v>309</v>
      </c>
      <c r="D55" s="849"/>
      <c r="E55" s="850"/>
      <c r="F55" s="850"/>
      <c r="G55" s="851"/>
      <c r="H55" s="852"/>
      <c r="I55" s="853"/>
      <c r="J55" s="853"/>
      <c r="K55" s="853"/>
      <c r="L55" s="854"/>
      <c r="M55" s="444"/>
      <c r="N55" s="445"/>
      <c r="O55" s="445"/>
      <c r="P55" s="446"/>
      <c r="Q55" s="447"/>
      <c r="R55" s="849"/>
      <c r="S55" s="850"/>
      <c r="T55" s="850"/>
      <c r="U55" s="851"/>
      <c r="V55" s="852"/>
      <c r="W55" s="853"/>
      <c r="X55" s="853"/>
      <c r="Y55" s="853"/>
      <c r="Z55" s="854"/>
      <c r="AA55" s="444"/>
      <c r="AB55" s="445"/>
      <c r="AC55" s="445"/>
      <c r="AD55" s="446"/>
      <c r="AE55" s="447"/>
      <c r="AF55" s="849"/>
      <c r="AG55" s="850"/>
      <c r="AH55" s="850"/>
      <c r="AI55" s="851"/>
      <c r="AJ55" s="852"/>
      <c r="AK55" s="853"/>
      <c r="AL55" s="853"/>
      <c r="AM55" s="853"/>
      <c r="AN55" s="854"/>
      <c r="AO55" s="444"/>
      <c r="AP55" s="445"/>
      <c r="AQ55" s="445"/>
      <c r="AR55" s="446"/>
      <c r="AS55" s="447"/>
      <c r="AT55" s="446"/>
      <c r="AU55" s="447"/>
      <c r="AV55" s="855" t="s">
        <v>279</v>
      </c>
      <c r="AW55" s="856"/>
      <c r="AX55" s="857"/>
    </row>
    <row r="56" spans="1:50" ht="12.95" customHeight="1">
      <c r="A56" s="818" t="s">
        <v>132</v>
      </c>
      <c r="B56" s="448" t="s">
        <v>311</v>
      </c>
      <c r="C56" s="449" t="s">
        <v>312</v>
      </c>
      <c r="D56" s="450">
        <v>2</v>
      </c>
      <c r="E56" s="451">
        <v>19</v>
      </c>
      <c r="F56" s="451">
        <v>0</v>
      </c>
      <c r="G56" s="452">
        <v>14</v>
      </c>
      <c r="H56" s="450">
        <v>8</v>
      </c>
      <c r="I56" s="451">
        <v>15</v>
      </c>
      <c r="J56" s="451">
        <v>19</v>
      </c>
      <c r="K56" s="451">
        <v>22</v>
      </c>
      <c r="L56" s="452">
        <v>17</v>
      </c>
      <c r="M56" s="453"/>
      <c r="N56" s="454"/>
      <c r="O56" s="454"/>
      <c r="P56" s="455"/>
      <c r="Q56" s="456"/>
      <c r="R56" s="450">
        <v>2</v>
      </c>
      <c r="S56" s="451">
        <v>23</v>
      </c>
      <c r="T56" s="451">
        <v>21</v>
      </c>
      <c r="U56" s="452">
        <v>14</v>
      </c>
      <c r="V56" s="450">
        <v>8</v>
      </c>
      <c r="W56" s="451">
        <v>20</v>
      </c>
      <c r="X56" s="451">
        <v>20</v>
      </c>
      <c r="Y56" s="451">
        <v>22</v>
      </c>
      <c r="Z56" s="452">
        <v>22</v>
      </c>
      <c r="AA56" s="453"/>
      <c r="AB56" s="454"/>
      <c r="AC56" s="454"/>
      <c r="AD56" s="455"/>
      <c r="AE56" s="456"/>
      <c r="AF56" s="626"/>
      <c r="AG56" s="627"/>
      <c r="AH56" s="627"/>
      <c r="AI56" s="628"/>
      <c r="AJ56" s="626"/>
      <c r="AK56" s="627"/>
      <c r="AL56" s="627"/>
      <c r="AM56" s="627"/>
      <c r="AN56" s="628"/>
      <c r="AO56" s="453"/>
      <c r="AP56" s="454"/>
      <c r="AQ56" s="454"/>
      <c r="AR56" s="455"/>
      <c r="AS56" s="456"/>
      <c r="AT56" s="455"/>
      <c r="AU56" s="456"/>
      <c r="AV56" s="629"/>
      <c r="AW56" s="625"/>
      <c r="AX56" s="630"/>
    </row>
    <row r="57" spans="1:50" ht="12.95" customHeight="1">
      <c r="A57" s="858"/>
      <c r="B57" s="457" t="s">
        <v>313</v>
      </c>
      <c r="C57" s="443" t="s">
        <v>314</v>
      </c>
      <c r="D57" s="860">
        <v>8</v>
      </c>
      <c r="E57" s="861"/>
      <c r="F57" s="861"/>
      <c r="G57" s="862"/>
      <c r="H57" s="860">
        <v>8</v>
      </c>
      <c r="I57" s="861"/>
      <c r="J57" s="861"/>
      <c r="K57" s="861"/>
      <c r="L57" s="862"/>
      <c r="M57" s="453"/>
      <c r="N57" s="454"/>
      <c r="O57" s="454"/>
      <c r="P57" s="455"/>
      <c r="Q57" s="456"/>
      <c r="R57" s="860">
        <v>10</v>
      </c>
      <c r="S57" s="861"/>
      <c r="T57" s="861"/>
      <c r="U57" s="862"/>
      <c r="V57" s="860">
        <v>10</v>
      </c>
      <c r="W57" s="861"/>
      <c r="X57" s="861"/>
      <c r="Y57" s="861"/>
      <c r="Z57" s="862"/>
      <c r="AA57" s="453"/>
      <c r="AB57" s="454"/>
      <c r="AC57" s="454"/>
      <c r="AD57" s="455"/>
      <c r="AE57" s="456"/>
      <c r="AF57" s="860">
        <v>2</v>
      </c>
      <c r="AG57" s="861"/>
      <c r="AH57" s="861"/>
      <c r="AI57" s="862"/>
      <c r="AJ57" s="860">
        <v>2</v>
      </c>
      <c r="AK57" s="861"/>
      <c r="AL57" s="861"/>
      <c r="AM57" s="861"/>
      <c r="AN57" s="862"/>
      <c r="AO57" s="453"/>
      <c r="AP57" s="454"/>
      <c r="AQ57" s="454"/>
      <c r="AR57" s="455"/>
      <c r="AS57" s="456"/>
      <c r="AT57" s="455"/>
      <c r="AU57" s="456"/>
      <c r="AV57" s="629"/>
      <c r="AW57" s="625"/>
      <c r="AX57" s="630"/>
    </row>
    <row r="58" spans="1:50" ht="12.95" customHeight="1">
      <c r="A58" s="858"/>
      <c r="B58" s="821" t="s">
        <v>109</v>
      </c>
      <c r="C58" s="449" t="s">
        <v>119</v>
      </c>
      <c r="D58" s="458"/>
      <c r="E58" s="459">
        <f>+E56*$D$57</f>
        <v>152</v>
      </c>
      <c r="F58" s="459">
        <f>+F56*$D$57</f>
        <v>0</v>
      </c>
      <c r="G58" s="460">
        <f>+G56*$D$57</f>
        <v>112</v>
      </c>
      <c r="H58" s="461"/>
      <c r="I58" s="461"/>
      <c r="J58" s="461"/>
      <c r="K58" s="461"/>
      <c r="L58" s="462"/>
      <c r="M58" s="461"/>
      <c r="N58" s="461"/>
      <c r="O58" s="461"/>
      <c r="P58" s="463">
        <f>SUM(D58:O58)</f>
        <v>264</v>
      </c>
      <c r="Q58" s="823">
        <f>+SUM(P58:P59)</f>
        <v>280</v>
      </c>
      <c r="R58" s="458"/>
      <c r="S58" s="459">
        <f>+S56*$R$57</f>
        <v>230</v>
      </c>
      <c r="T58" s="459">
        <f>+T56*$R$57</f>
        <v>210</v>
      </c>
      <c r="U58" s="460">
        <f>+U56*$R$57</f>
        <v>140</v>
      </c>
      <c r="V58" s="461"/>
      <c r="W58" s="461"/>
      <c r="X58" s="461"/>
      <c r="Y58" s="461"/>
      <c r="Z58" s="462"/>
      <c r="AA58" s="461"/>
      <c r="AB58" s="461"/>
      <c r="AC58" s="461"/>
      <c r="AD58" s="463">
        <f>SUM(R58:AC58)</f>
        <v>580</v>
      </c>
      <c r="AE58" s="823">
        <f>+SUM(AD58:AD59)</f>
        <v>600</v>
      </c>
      <c r="AF58" s="458"/>
      <c r="AG58" s="459">
        <f>+AG56*$AF$57</f>
        <v>0</v>
      </c>
      <c r="AH58" s="459">
        <f>+AH56*$AF$57</f>
        <v>0</v>
      </c>
      <c r="AI58" s="460">
        <f>+AI56*$AF$57</f>
        <v>0</v>
      </c>
      <c r="AJ58" s="461"/>
      <c r="AK58" s="461"/>
      <c r="AL58" s="461"/>
      <c r="AM58" s="461"/>
      <c r="AN58" s="462"/>
      <c r="AO58" s="461"/>
      <c r="AP58" s="461"/>
      <c r="AQ58" s="461"/>
      <c r="AR58" s="463">
        <f>SUM(AF58:AQ58)</f>
        <v>0</v>
      </c>
      <c r="AS58" s="823">
        <f>+SUM(AR58:AR59)</f>
        <v>0</v>
      </c>
      <c r="AT58" s="464"/>
      <c r="AU58" s="836"/>
      <c r="AV58" s="465"/>
      <c r="AW58" s="466"/>
      <c r="AX58" s="449"/>
    </row>
    <row r="59" spans="1:50" ht="12.95" customHeight="1">
      <c r="A59" s="858"/>
      <c r="B59" s="822"/>
      <c r="C59" s="467" t="s">
        <v>133</v>
      </c>
      <c r="D59" s="468">
        <f>+D56*D57</f>
        <v>16</v>
      </c>
      <c r="E59" s="469"/>
      <c r="F59" s="469"/>
      <c r="G59" s="470"/>
      <c r="H59" s="469"/>
      <c r="I59" s="469"/>
      <c r="J59" s="469"/>
      <c r="K59" s="469"/>
      <c r="L59" s="470"/>
      <c r="M59" s="469"/>
      <c r="N59" s="469"/>
      <c r="O59" s="469"/>
      <c r="P59" s="471">
        <f>SUM(D59:O59)</f>
        <v>16</v>
      </c>
      <c r="Q59" s="824"/>
      <c r="R59" s="468">
        <f>+R56*R57</f>
        <v>20</v>
      </c>
      <c r="S59" s="469"/>
      <c r="T59" s="469"/>
      <c r="U59" s="470"/>
      <c r="V59" s="469"/>
      <c r="W59" s="469"/>
      <c r="X59" s="469"/>
      <c r="Y59" s="469"/>
      <c r="Z59" s="470"/>
      <c r="AA59" s="469"/>
      <c r="AB59" s="469"/>
      <c r="AC59" s="469"/>
      <c r="AD59" s="471">
        <f>SUM(R59:AC59)</f>
        <v>20</v>
      </c>
      <c r="AE59" s="824"/>
      <c r="AF59" s="468">
        <f>+AF56*AF57</f>
        <v>0</v>
      </c>
      <c r="AG59" s="469"/>
      <c r="AH59" s="469"/>
      <c r="AI59" s="470"/>
      <c r="AJ59" s="469"/>
      <c r="AK59" s="469"/>
      <c r="AL59" s="469"/>
      <c r="AM59" s="469"/>
      <c r="AN59" s="470"/>
      <c r="AO59" s="469"/>
      <c r="AP59" s="469"/>
      <c r="AQ59" s="469"/>
      <c r="AR59" s="471">
        <f>SUM(AF59:AQ59)</f>
        <v>0</v>
      </c>
      <c r="AS59" s="824"/>
      <c r="AT59" s="472"/>
      <c r="AU59" s="837"/>
      <c r="AV59" s="473"/>
      <c r="AW59" s="474"/>
      <c r="AX59" s="475"/>
    </row>
    <row r="60" spans="1:50" ht="12.95" customHeight="1">
      <c r="A60" s="859"/>
      <c r="B60" s="476" t="s">
        <v>110</v>
      </c>
      <c r="C60" s="324" t="s">
        <v>133</v>
      </c>
      <c r="D60" s="477"/>
      <c r="E60" s="478"/>
      <c r="F60" s="478"/>
      <c r="G60" s="479"/>
      <c r="H60" s="480">
        <f>+H56*$H$57</f>
        <v>64</v>
      </c>
      <c r="I60" s="480">
        <f>+I56*$H$57</f>
        <v>120</v>
      </c>
      <c r="J60" s="480">
        <f>+J56*$H$57</f>
        <v>152</v>
      </c>
      <c r="K60" s="480">
        <f>+K56*$H$57</f>
        <v>176</v>
      </c>
      <c r="L60" s="481">
        <f>+L56*$H$57</f>
        <v>136</v>
      </c>
      <c r="M60" s="477"/>
      <c r="N60" s="478"/>
      <c r="O60" s="478"/>
      <c r="P60" s="482"/>
      <c r="Q60" s="483">
        <f>+SUM(D60:O60)</f>
        <v>648</v>
      </c>
      <c r="R60" s="477"/>
      <c r="S60" s="478"/>
      <c r="T60" s="478"/>
      <c r="U60" s="479"/>
      <c r="V60" s="480">
        <f>+V56*$V$57</f>
        <v>80</v>
      </c>
      <c r="W60" s="480">
        <f>+W56*$V$57</f>
        <v>200</v>
      </c>
      <c r="X60" s="480">
        <f>+X56*$V$57</f>
        <v>200</v>
      </c>
      <c r="Y60" s="480">
        <f>+Y56*$V$57</f>
        <v>220</v>
      </c>
      <c r="Z60" s="481">
        <f>+Z56*$V$57</f>
        <v>220</v>
      </c>
      <c r="AA60" s="477"/>
      <c r="AB60" s="478"/>
      <c r="AC60" s="478"/>
      <c r="AD60" s="482"/>
      <c r="AE60" s="483">
        <f>+SUM(R60:AC60)</f>
        <v>920</v>
      </c>
      <c r="AF60" s="477"/>
      <c r="AG60" s="478"/>
      <c r="AH60" s="478"/>
      <c r="AI60" s="479"/>
      <c r="AJ60" s="480">
        <f>+AJ56*$AJ$57</f>
        <v>0</v>
      </c>
      <c r="AK60" s="480">
        <f>+AK56*$AJ$57</f>
        <v>0</v>
      </c>
      <c r="AL60" s="480">
        <f>+AL56*$AJ$57</f>
        <v>0</v>
      </c>
      <c r="AM60" s="480">
        <f>+AM56*$AJ$57</f>
        <v>0</v>
      </c>
      <c r="AN60" s="481">
        <f>+AN56*$AJ$57</f>
        <v>0</v>
      </c>
      <c r="AO60" s="477"/>
      <c r="AP60" s="478"/>
      <c r="AQ60" s="478"/>
      <c r="AR60" s="482"/>
      <c r="AS60" s="483">
        <f>+SUM(AF60:AQ60)</f>
        <v>0</v>
      </c>
      <c r="AT60" s="484"/>
      <c r="AU60" s="485"/>
      <c r="AV60" s="486"/>
      <c r="AW60" s="487"/>
      <c r="AX60" s="443"/>
    </row>
    <row r="61" spans="1:50" ht="12.95" customHeight="1">
      <c r="A61" s="994" t="s">
        <v>134</v>
      </c>
      <c r="B61" s="995"/>
      <c r="C61" s="996"/>
      <c r="D61" s="488">
        <v>35</v>
      </c>
      <c r="E61" s="489">
        <v>70</v>
      </c>
      <c r="F61" s="489">
        <v>80</v>
      </c>
      <c r="G61" s="490">
        <v>50</v>
      </c>
      <c r="H61" s="489">
        <v>25</v>
      </c>
      <c r="I61" s="489">
        <v>45</v>
      </c>
      <c r="J61" s="489">
        <v>65</v>
      </c>
      <c r="K61" s="489">
        <v>65</v>
      </c>
      <c r="L61" s="491">
        <v>35</v>
      </c>
      <c r="M61" s="335"/>
      <c r="N61" s="492"/>
      <c r="O61" s="492"/>
      <c r="P61" s="493"/>
      <c r="Q61" s="494"/>
      <c r="R61" s="488">
        <f>+D61</f>
        <v>35</v>
      </c>
      <c r="S61" s="489">
        <f t="shared" ref="S61:Z61" si="47">+E61</f>
        <v>70</v>
      </c>
      <c r="T61" s="489">
        <f t="shared" si="47"/>
        <v>80</v>
      </c>
      <c r="U61" s="490">
        <f t="shared" si="47"/>
        <v>50</v>
      </c>
      <c r="V61" s="489">
        <f t="shared" si="47"/>
        <v>25</v>
      </c>
      <c r="W61" s="489">
        <f t="shared" si="47"/>
        <v>45</v>
      </c>
      <c r="X61" s="489">
        <f t="shared" si="47"/>
        <v>65</v>
      </c>
      <c r="Y61" s="489">
        <f t="shared" si="47"/>
        <v>65</v>
      </c>
      <c r="Z61" s="491">
        <f t="shared" si="47"/>
        <v>35</v>
      </c>
      <c r="AA61" s="335"/>
      <c r="AB61" s="492"/>
      <c r="AC61" s="492"/>
      <c r="AD61" s="493"/>
      <c r="AE61" s="494"/>
      <c r="AF61" s="488">
        <f>+D61</f>
        <v>35</v>
      </c>
      <c r="AG61" s="489">
        <f t="shared" ref="AG61:AN61" si="48">+E61</f>
        <v>70</v>
      </c>
      <c r="AH61" s="489">
        <f t="shared" si="48"/>
        <v>80</v>
      </c>
      <c r="AI61" s="490">
        <f t="shared" si="48"/>
        <v>50</v>
      </c>
      <c r="AJ61" s="489">
        <f t="shared" si="48"/>
        <v>25</v>
      </c>
      <c r="AK61" s="489">
        <f t="shared" si="48"/>
        <v>45</v>
      </c>
      <c r="AL61" s="489">
        <f t="shared" si="48"/>
        <v>65</v>
      </c>
      <c r="AM61" s="489">
        <f t="shared" si="48"/>
        <v>65</v>
      </c>
      <c r="AN61" s="491">
        <f t="shared" si="48"/>
        <v>35</v>
      </c>
      <c r="AO61" s="335"/>
      <c r="AP61" s="492"/>
      <c r="AQ61" s="492"/>
      <c r="AR61" s="493"/>
      <c r="AS61" s="494"/>
      <c r="AT61" s="493"/>
      <c r="AU61" s="494"/>
      <c r="AV61" s="495"/>
      <c r="AW61" s="496"/>
      <c r="AX61" s="497"/>
    </row>
    <row r="62" spans="1:50" ht="12.95" customHeight="1">
      <c r="A62" s="818" t="s">
        <v>135</v>
      </c>
      <c r="B62" s="821" t="s">
        <v>109</v>
      </c>
      <c r="C62" s="449" t="s">
        <v>119</v>
      </c>
      <c r="D62" s="458"/>
      <c r="E62" s="498">
        <f>+E58*E61/100</f>
        <v>106.4</v>
      </c>
      <c r="F62" s="498">
        <f>+F58*F61/100</f>
        <v>0</v>
      </c>
      <c r="G62" s="499">
        <f>+G58*G61/100</f>
        <v>56</v>
      </c>
      <c r="H62" s="461"/>
      <c r="I62" s="461"/>
      <c r="J62" s="461"/>
      <c r="K62" s="461"/>
      <c r="L62" s="462"/>
      <c r="M62" s="461"/>
      <c r="N62" s="461"/>
      <c r="O62" s="461"/>
      <c r="P62" s="463">
        <f>SUM(D62:O62)</f>
        <v>162.4</v>
      </c>
      <c r="Q62" s="823">
        <f>+SUM(P62:P63)</f>
        <v>168</v>
      </c>
      <c r="R62" s="458"/>
      <c r="S62" s="498">
        <f>+S58*S61/100</f>
        <v>161</v>
      </c>
      <c r="T62" s="498">
        <f>+T58*T61/100</f>
        <v>168</v>
      </c>
      <c r="U62" s="499">
        <f>+U58*U61/100</f>
        <v>70</v>
      </c>
      <c r="V62" s="461"/>
      <c r="W62" s="461"/>
      <c r="X62" s="461"/>
      <c r="Y62" s="461"/>
      <c r="Z62" s="462"/>
      <c r="AA62" s="461"/>
      <c r="AB62" s="461"/>
      <c r="AC62" s="461"/>
      <c r="AD62" s="463">
        <f>SUM(R62:AC62)</f>
        <v>399</v>
      </c>
      <c r="AE62" s="823">
        <f>+SUM(AD62:AD63)</f>
        <v>406</v>
      </c>
      <c r="AF62" s="458"/>
      <c r="AG62" s="498">
        <f>+AG58*AG61/100</f>
        <v>0</v>
      </c>
      <c r="AH62" s="498">
        <f>+AH58*AH61/100</f>
        <v>0</v>
      </c>
      <c r="AI62" s="499">
        <f>+AI58*AI61/100</f>
        <v>0</v>
      </c>
      <c r="AJ62" s="461"/>
      <c r="AK62" s="461"/>
      <c r="AL62" s="461"/>
      <c r="AM62" s="461"/>
      <c r="AN62" s="462"/>
      <c r="AO62" s="461"/>
      <c r="AP62" s="461"/>
      <c r="AQ62" s="461"/>
      <c r="AR62" s="463">
        <f>SUM(AF62:AQ62)</f>
        <v>0</v>
      </c>
      <c r="AS62" s="823">
        <f>+SUM(AR62:AR63)</f>
        <v>0</v>
      </c>
      <c r="AT62" s="464"/>
      <c r="AU62" s="836"/>
      <c r="AV62" s="465"/>
      <c r="AW62" s="466"/>
      <c r="AX62" s="449"/>
    </row>
    <row r="63" spans="1:50" ht="12.95" customHeight="1">
      <c r="A63" s="819"/>
      <c r="B63" s="822"/>
      <c r="C63" s="467" t="s">
        <v>133</v>
      </c>
      <c r="D63" s="500">
        <f>+D61*D59/100</f>
        <v>5.6</v>
      </c>
      <c r="E63" s="469"/>
      <c r="F63" s="469"/>
      <c r="G63" s="470"/>
      <c r="H63" s="469"/>
      <c r="I63" s="469"/>
      <c r="J63" s="469"/>
      <c r="K63" s="469"/>
      <c r="L63" s="470"/>
      <c r="M63" s="469"/>
      <c r="N63" s="469"/>
      <c r="O63" s="469"/>
      <c r="P63" s="471">
        <f>SUM(D63:O63)</f>
        <v>5.6</v>
      </c>
      <c r="Q63" s="824"/>
      <c r="R63" s="500">
        <f>+R61*R59/100</f>
        <v>7</v>
      </c>
      <c r="S63" s="469"/>
      <c r="T63" s="469"/>
      <c r="U63" s="470"/>
      <c r="V63" s="469"/>
      <c r="W63" s="469"/>
      <c r="X63" s="469"/>
      <c r="Y63" s="469"/>
      <c r="Z63" s="470"/>
      <c r="AA63" s="469"/>
      <c r="AB63" s="469"/>
      <c r="AC63" s="469"/>
      <c r="AD63" s="471">
        <f>SUM(R63:AC63)</f>
        <v>7</v>
      </c>
      <c r="AE63" s="824"/>
      <c r="AF63" s="500">
        <f>+AF61*AF59/100</f>
        <v>0</v>
      </c>
      <c r="AG63" s="469"/>
      <c r="AH63" s="469"/>
      <c r="AI63" s="470"/>
      <c r="AJ63" s="469"/>
      <c r="AK63" s="469"/>
      <c r="AL63" s="469"/>
      <c r="AM63" s="469"/>
      <c r="AN63" s="470"/>
      <c r="AO63" s="469"/>
      <c r="AP63" s="469"/>
      <c r="AQ63" s="469"/>
      <c r="AR63" s="471">
        <f>SUM(AF63:AQ63)</f>
        <v>0</v>
      </c>
      <c r="AS63" s="824"/>
      <c r="AT63" s="472"/>
      <c r="AU63" s="837"/>
      <c r="AV63" s="473"/>
      <c r="AW63" s="474"/>
      <c r="AX63" s="475"/>
    </row>
    <row r="64" spans="1:50" ht="12.95" customHeight="1">
      <c r="A64" s="835"/>
      <c r="B64" s="476" t="s">
        <v>110</v>
      </c>
      <c r="C64" s="324" t="s">
        <v>133</v>
      </c>
      <c r="D64" s="477"/>
      <c r="E64" s="478"/>
      <c r="F64" s="478"/>
      <c r="G64" s="479"/>
      <c r="H64" s="501">
        <f>+H60*H61/100</f>
        <v>16</v>
      </c>
      <c r="I64" s="501">
        <f>+I60*I61/100</f>
        <v>54</v>
      </c>
      <c r="J64" s="501">
        <f>+J60*J61/100</f>
        <v>98.8</v>
      </c>
      <c r="K64" s="501">
        <f>+K60*K61/100</f>
        <v>114.4</v>
      </c>
      <c r="L64" s="502">
        <f>+L60*L61/100</f>
        <v>47.6</v>
      </c>
      <c r="M64" s="477"/>
      <c r="N64" s="478"/>
      <c r="O64" s="478"/>
      <c r="P64" s="482"/>
      <c r="Q64" s="483">
        <f>+SUM(D64:O64)</f>
        <v>330.80000000000007</v>
      </c>
      <c r="R64" s="477"/>
      <c r="S64" s="478"/>
      <c r="T64" s="478"/>
      <c r="U64" s="479"/>
      <c r="V64" s="501">
        <f>+V60*V61/100</f>
        <v>20</v>
      </c>
      <c r="W64" s="501">
        <f>+W60*W61/100</f>
        <v>90</v>
      </c>
      <c r="X64" s="501">
        <f>+X60*X61/100</f>
        <v>130</v>
      </c>
      <c r="Y64" s="501">
        <f>+Y60*Y61/100</f>
        <v>143</v>
      </c>
      <c r="Z64" s="502">
        <f>+Z60*Z61/100</f>
        <v>77</v>
      </c>
      <c r="AA64" s="477"/>
      <c r="AB64" s="478"/>
      <c r="AC64" s="478"/>
      <c r="AD64" s="482"/>
      <c r="AE64" s="483">
        <f>+SUM(R64:AC64)</f>
        <v>460</v>
      </c>
      <c r="AF64" s="477"/>
      <c r="AG64" s="478"/>
      <c r="AH64" s="478"/>
      <c r="AI64" s="479"/>
      <c r="AJ64" s="501">
        <f>+AJ60*AJ61/100</f>
        <v>0</v>
      </c>
      <c r="AK64" s="501">
        <f>+AK60*AK61/100</f>
        <v>0</v>
      </c>
      <c r="AL64" s="501">
        <f>+AL60*AL61/100</f>
        <v>0</v>
      </c>
      <c r="AM64" s="501">
        <f>+AM60*AM61/100</f>
        <v>0</v>
      </c>
      <c r="AN64" s="502">
        <f>+AN60*AN61/100</f>
        <v>0</v>
      </c>
      <c r="AO64" s="477"/>
      <c r="AP64" s="478"/>
      <c r="AQ64" s="478"/>
      <c r="AR64" s="482"/>
      <c r="AS64" s="483">
        <f>+SUM(AF64:AQ64)</f>
        <v>0</v>
      </c>
      <c r="AT64" s="484"/>
      <c r="AU64" s="485"/>
      <c r="AV64" s="486"/>
      <c r="AW64" s="487"/>
      <c r="AX64" s="443"/>
    </row>
    <row r="65" spans="1:50" ht="12.95" customHeight="1">
      <c r="A65" s="838" t="s">
        <v>136</v>
      </c>
      <c r="B65" s="821" t="s">
        <v>109</v>
      </c>
      <c r="C65" s="449" t="s">
        <v>119</v>
      </c>
      <c r="D65" s="458"/>
      <c r="E65" s="498">
        <f>+D54*E62</f>
        <v>0</v>
      </c>
      <c r="F65" s="498">
        <f>+D54*F62</f>
        <v>0</v>
      </c>
      <c r="G65" s="499">
        <f>+D54*G62</f>
        <v>0</v>
      </c>
      <c r="H65" s="461"/>
      <c r="I65" s="461"/>
      <c r="J65" s="461"/>
      <c r="K65" s="461"/>
      <c r="L65" s="462"/>
      <c r="M65" s="461"/>
      <c r="N65" s="461"/>
      <c r="O65" s="461"/>
      <c r="P65" s="463">
        <f>SUM(D65:O65)</f>
        <v>0</v>
      </c>
      <c r="Q65" s="823">
        <f>+SUM(P65:P66)</f>
        <v>0</v>
      </c>
      <c r="R65" s="458"/>
      <c r="S65" s="498">
        <f>+R54*S62</f>
        <v>0</v>
      </c>
      <c r="T65" s="498">
        <f>+R54*T62</f>
        <v>0</v>
      </c>
      <c r="U65" s="499">
        <f>+R54*U62</f>
        <v>0</v>
      </c>
      <c r="V65" s="461"/>
      <c r="W65" s="461"/>
      <c r="X65" s="461"/>
      <c r="Y65" s="461"/>
      <c r="Z65" s="462"/>
      <c r="AA65" s="461"/>
      <c r="AB65" s="461"/>
      <c r="AC65" s="461"/>
      <c r="AD65" s="463">
        <f>SUM(R65:AC65)</f>
        <v>0</v>
      </c>
      <c r="AE65" s="823">
        <f>+SUM(AD65:AD66)</f>
        <v>0</v>
      </c>
      <c r="AF65" s="458"/>
      <c r="AG65" s="498">
        <f>+AF54*AG62</f>
        <v>0</v>
      </c>
      <c r="AH65" s="498">
        <f>+AF54*AH62</f>
        <v>0</v>
      </c>
      <c r="AI65" s="499">
        <f>+AF54*AI62</f>
        <v>0</v>
      </c>
      <c r="AJ65" s="461"/>
      <c r="AK65" s="461"/>
      <c r="AL65" s="461"/>
      <c r="AM65" s="461"/>
      <c r="AN65" s="462"/>
      <c r="AO65" s="461"/>
      <c r="AP65" s="461"/>
      <c r="AQ65" s="461"/>
      <c r="AR65" s="463">
        <f>SUM(AF65:AQ65)</f>
        <v>0</v>
      </c>
      <c r="AS65" s="823">
        <f>+SUM(AR65:AR66)</f>
        <v>0</v>
      </c>
      <c r="AT65" s="463">
        <f>+P65+AD65+AR65</f>
        <v>0</v>
      </c>
      <c r="AU65" s="823">
        <f>+AT65+AT66</f>
        <v>0</v>
      </c>
      <c r="AV65" s="465"/>
      <c r="AW65" s="466"/>
      <c r="AX65" s="449"/>
    </row>
    <row r="66" spans="1:50" ht="12.95" customHeight="1">
      <c r="A66" s="839"/>
      <c r="B66" s="822"/>
      <c r="C66" s="467" t="s">
        <v>133</v>
      </c>
      <c r="D66" s="500">
        <f>+D54*D63</f>
        <v>0</v>
      </c>
      <c r="E66" s="469"/>
      <c r="F66" s="469"/>
      <c r="G66" s="470"/>
      <c r="H66" s="469"/>
      <c r="I66" s="469"/>
      <c r="J66" s="469"/>
      <c r="K66" s="469"/>
      <c r="L66" s="470"/>
      <c r="M66" s="469"/>
      <c r="N66" s="469"/>
      <c r="O66" s="469"/>
      <c r="P66" s="471">
        <f>SUM(D66:O66)</f>
        <v>0</v>
      </c>
      <c r="Q66" s="824"/>
      <c r="R66" s="500">
        <f>+R54*R63</f>
        <v>0</v>
      </c>
      <c r="S66" s="469"/>
      <c r="T66" s="469"/>
      <c r="U66" s="470"/>
      <c r="V66" s="469"/>
      <c r="W66" s="469"/>
      <c r="X66" s="469"/>
      <c r="Y66" s="469"/>
      <c r="Z66" s="470"/>
      <c r="AA66" s="469"/>
      <c r="AB66" s="469"/>
      <c r="AC66" s="469"/>
      <c r="AD66" s="471">
        <f>SUM(R66:AC66)</f>
        <v>0</v>
      </c>
      <c r="AE66" s="824"/>
      <c r="AF66" s="500">
        <f>+AF54*AF63</f>
        <v>0</v>
      </c>
      <c r="AG66" s="469"/>
      <c r="AH66" s="469"/>
      <c r="AI66" s="470"/>
      <c r="AJ66" s="469"/>
      <c r="AK66" s="469"/>
      <c r="AL66" s="469"/>
      <c r="AM66" s="469"/>
      <c r="AN66" s="470"/>
      <c r="AO66" s="469"/>
      <c r="AP66" s="469"/>
      <c r="AQ66" s="469"/>
      <c r="AR66" s="471">
        <f>SUM(AF66:AQ66)</f>
        <v>0</v>
      </c>
      <c r="AS66" s="824"/>
      <c r="AT66" s="503">
        <f>+P66+AD66+AR66</f>
        <v>0</v>
      </c>
      <c r="AU66" s="824">
        <f>+Q66+AS66</f>
        <v>0</v>
      </c>
      <c r="AV66" s="473"/>
      <c r="AW66" s="474"/>
      <c r="AX66" s="475"/>
    </row>
    <row r="67" spans="1:50" ht="12.95" customHeight="1">
      <c r="A67" s="839"/>
      <c r="B67" s="504" t="s">
        <v>110</v>
      </c>
      <c r="C67" s="505" t="s">
        <v>133</v>
      </c>
      <c r="D67" s="506"/>
      <c r="E67" s="507"/>
      <c r="F67" s="507"/>
      <c r="G67" s="508"/>
      <c r="H67" s="509">
        <f>+$H$55*H64</f>
        <v>0</v>
      </c>
      <c r="I67" s="509">
        <f>+$H$55*I64</f>
        <v>0</v>
      </c>
      <c r="J67" s="509">
        <f>+$H$55*J64</f>
        <v>0</v>
      </c>
      <c r="K67" s="509">
        <f>+$H$55*K64</f>
        <v>0</v>
      </c>
      <c r="L67" s="510">
        <f>+$H$55*L64</f>
        <v>0</v>
      </c>
      <c r="M67" s="477"/>
      <c r="N67" s="478"/>
      <c r="O67" s="478"/>
      <c r="P67" s="482"/>
      <c r="Q67" s="511">
        <f>+SUM(D67:O67)</f>
        <v>0</v>
      </c>
      <c r="R67" s="506"/>
      <c r="S67" s="507"/>
      <c r="T67" s="507"/>
      <c r="U67" s="508"/>
      <c r="V67" s="509">
        <f>+$V$55*V64</f>
        <v>0</v>
      </c>
      <c r="W67" s="509">
        <f>+$V$55*W64</f>
        <v>0</v>
      </c>
      <c r="X67" s="509">
        <f>+$V$55*X64</f>
        <v>0</v>
      </c>
      <c r="Y67" s="509">
        <f>+$V$55*Y64</f>
        <v>0</v>
      </c>
      <c r="Z67" s="510">
        <f>+$V$55*Z64</f>
        <v>0</v>
      </c>
      <c r="AA67" s="477"/>
      <c r="AB67" s="478"/>
      <c r="AC67" s="478"/>
      <c r="AD67" s="482"/>
      <c r="AE67" s="511">
        <f>+SUM(R67:AC67)</f>
        <v>0</v>
      </c>
      <c r="AF67" s="506"/>
      <c r="AG67" s="507"/>
      <c r="AH67" s="507"/>
      <c r="AI67" s="508"/>
      <c r="AJ67" s="509">
        <f>+AJ55*AJ64</f>
        <v>0</v>
      </c>
      <c r="AK67" s="509">
        <f>+AJ55*AK64</f>
        <v>0</v>
      </c>
      <c r="AL67" s="509">
        <f>+AJ55*AL64</f>
        <v>0</v>
      </c>
      <c r="AM67" s="509">
        <f>+AJ55*AM64</f>
        <v>0</v>
      </c>
      <c r="AN67" s="510">
        <f>+AJ55*AN64</f>
        <v>0</v>
      </c>
      <c r="AO67" s="477"/>
      <c r="AP67" s="478"/>
      <c r="AQ67" s="478"/>
      <c r="AR67" s="482"/>
      <c r="AS67" s="511">
        <f>+SUM(AF67:AQ67)</f>
        <v>0</v>
      </c>
      <c r="AT67" s="482">
        <f>+P67+AR67</f>
        <v>0</v>
      </c>
      <c r="AU67" s="483">
        <f>+Q67+AE67+AS67</f>
        <v>0</v>
      </c>
      <c r="AV67" s="486"/>
      <c r="AW67" s="487"/>
      <c r="AX67" s="443"/>
    </row>
    <row r="68" spans="1:50" ht="12.95" customHeight="1">
      <c r="A68" s="838" t="s">
        <v>139</v>
      </c>
      <c r="B68" s="840" t="s">
        <v>109</v>
      </c>
      <c r="C68" s="512" t="s">
        <v>119</v>
      </c>
      <c r="D68" s="458"/>
      <c r="E68" s="459">
        <f>31*24-E58</f>
        <v>592</v>
      </c>
      <c r="F68" s="459">
        <f>31*24-F58</f>
        <v>744</v>
      </c>
      <c r="G68" s="460">
        <f>30*24-G58</f>
        <v>608</v>
      </c>
      <c r="H68" s="461"/>
      <c r="I68" s="461"/>
      <c r="J68" s="461"/>
      <c r="K68" s="461"/>
      <c r="L68" s="462"/>
      <c r="M68" s="513"/>
      <c r="N68" s="514"/>
      <c r="O68" s="514"/>
      <c r="P68" s="515">
        <f>SUM(D68:O68)</f>
        <v>1944</v>
      </c>
      <c r="Q68" s="516"/>
      <c r="R68" s="458"/>
      <c r="S68" s="459">
        <f>31*24-S58</f>
        <v>514</v>
      </c>
      <c r="T68" s="459">
        <f>31*24-T58</f>
        <v>534</v>
      </c>
      <c r="U68" s="460">
        <f>30*24-U58</f>
        <v>580</v>
      </c>
      <c r="V68" s="461"/>
      <c r="W68" s="461"/>
      <c r="X68" s="461"/>
      <c r="Y68" s="461"/>
      <c r="Z68" s="462"/>
      <c r="AA68" s="513"/>
      <c r="AB68" s="514"/>
      <c r="AC68" s="514"/>
      <c r="AD68" s="515">
        <f>SUM(R68:AC68)</f>
        <v>1628</v>
      </c>
      <c r="AE68" s="516"/>
      <c r="AF68" s="458"/>
      <c r="AG68" s="459">
        <f>31*24-AG58</f>
        <v>744</v>
      </c>
      <c r="AH68" s="459">
        <f>31*24-AH58</f>
        <v>744</v>
      </c>
      <c r="AI68" s="460">
        <f>30*24-AI58</f>
        <v>720</v>
      </c>
      <c r="AJ68" s="461"/>
      <c r="AK68" s="461"/>
      <c r="AL68" s="461"/>
      <c r="AM68" s="461"/>
      <c r="AN68" s="462"/>
      <c r="AO68" s="513"/>
      <c r="AP68" s="514"/>
      <c r="AQ68" s="514"/>
      <c r="AR68" s="515">
        <f>SUM(AF68:AQ68)</f>
        <v>2208</v>
      </c>
      <c r="AS68" s="516"/>
      <c r="AT68" s="464"/>
      <c r="AU68" s="836"/>
      <c r="AV68" s="517"/>
      <c r="AW68" s="466"/>
      <c r="AX68" s="449"/>
    </row>
    <row r="69" spans="1:50" ht="12.95" customHeight="1">
      <c r="A69" s="839"/>
      <c r="B69" s="841"/>
      <c r="C69" s="467" t="s">
        <v>133</v>
      </c>
      <c r="D69" s="468">
        <f>30*24-D59</f>
        <v>704</v>
      </c>
      <c r="E69" s="469"/>
      <c r="F69" s="469"/>
      <c r="G69" s="470"/>
      <c r="H69" s="469"/>
      <c r="I69" s="469"/>
      <c r="J69" s="469"/>
      <c r="K69" s="469"/>
      <c r="L69" s="470"/>
      <c r="M69" s="842">
        <f>30*24</f>
        <v>720</v>
      </c>
      <c r="N69" s="843">
        <f>31*24</f>
        <v>744</v>
      </c>
      <c r="O69" s="843">
        <f>31*24</f>
        <v>744</v>
      </c>
      <c r="P69" s="844">
        <f>SUM(D69:O70)</f>
        <v>5888</v>
      </c>
      <c r="Q69" s="518"/>
      <c r="R69" s="468">
        <f>30*24-R59</f>
        <v>700</v>
      </c>
      <c r="S69" s="469"/>
      <c r="T69" s="469"/>
      <c r="U69" s="470"/>
      <c r="V69" s="469"/>
      <c r="W69" s="469"/>
      <c r="X69" s="469"/>
      <c r="Y69" s="469"/>
      <c r="Z69" s="470"/>
      <c r="AA69" s="842">
        <f>+M69</f>
        <v>720</v>
      </c>
      <c r="AB69" s="843">
        <f>+N69</f>
        <v>744</v>
      </c>
      <c r="AC69" s="843">
        <f>+O69</f>
        <v>744</v>
      </c>
      <c r="AD69" s="844">
        <f>SUM(R69:AC70)</f>
        <v>5612</v>
      </c>
      <c r="AE69" s="518"/>
      <c r="AF69" s="468">
        <f>30*24-AF59</f>
        <v>720</v>
      </c>
      <c r="AG69" s="469"/>
      <c r="AH69" s="469"/>
      <c r="AI69" s="470"/>
      <c r="AJ69" s="469"/>
      <c r="AK69" s="469"/>
      <c r="AL69" s="469"/>
      <c r="AM69" s="469"/>
      <c r="AN69" s="470"/>
      <c r="AO69" s="842">
        <f>+M69</f>
        <v>720</v>
      </c>
      <c r="AP69" s="843">
        <f>+N69</f>
        <v>744</v>
      </c>
      <c r="AQ69" s="843">
        <f>+O69</f>
        <v>744</v>
      </c>
      <c r="AR69" s="844">
        <f>SUM(AF69:AQ70)</f>
        <v>6552</v>
      </c>
      <c r="AS69" s="518"/>
      <c r="AT69" s="472"/>
      <c r="AU69" s="837"/>
      <c r="AV69" s="473"/>
      <c r="AW69" s="474"/>
      <c r="AX69" s="475"/>
    </row>
    <row r="70" spans="1:50" ht="12.95" customHeight="1">
      <c r="A70" s="839"/>
      <c r="B70" s="476" t="s">
        <v>110</v>
      </c>
      <c r="C70" s="324" t="s">
        <v>133</v>
      </c>
      <c r="D70" s="477"/>
      <c r="E70" s="478"/>
      <c r="F70" s="478"/>
      <c r="G70" s="479"/>
      <c r="H70" s="480">
        <f>30*24-H60</f>
        <v>656</v>
      </c>
      <c r="I70" s="480">
        <f>31*24-I60</f>
        <v>624</v>
      </c>
      <c r="J70" s="480">
        <f>31*24-J60</f>
        <v>592</v>
      </c>
      <c r="K70" s="480">
        <f>28*24-K60</f>
        <v>496</v>
      </c>
      <c r="L70" s="481">
        <f>31*24-L60</f>
        <v>608</v>
      </c>
      <c r="M70" s="826"/>
      <c r="N70" s="828"/>
      <c r="O70" s="828"/>
      <c r="P70" s="845"/>
      <c r="Q70" s="485"/>
      <c r="R70" s="477"/>
      <c r="S70" s="478"/>
      <c r="T70" s="478"/>
      <c r="U70" s="479"/>
      <c r="V70" s="480">
        <f>30*24-V60</f>
        <v>640</v>
      </c>
      <c r="W70" s="480">
        <f>31*24-W60</f>
        <v>544</v>
      </c>
      <c r="X70" s="480">
        <f>31*24-X60</f>
        <v>544</v>
      </c>
      <c r="Y70" s="480">
        <f>28*24-Y60</f>
        <v>452</v>
      </c>
      <c r="Z70" s="481">
        <f>31*24-Z60</f>
        <v>524</v>
      </c>
      <c r="AA70" s="826"/>
      <c r="AB70" s="828"/>
      <c r="AC70" s="828"/>
      <c r="AD70" s="845"/>
      <c r="AE70" s="485"/>
      <c r="AF70" s="477"/>
      <c r="AG70" s="478"/>
      <c r="AH70" s="478"/>
      <c r="AI70" s="479"/>
      <c r="AJ70" s="480">
        <f>30*24-AJ60</f>
        <v>720</v>
      </c>
      <c r="AK70" s="480">
        <f>31*24-AK60</f>
        <v>744</v>
      </c>
      <c r="AL70" s="480">
        <f>31*24-AL60</f>
        <v>744</v>
      </c>
      <c r="AM70" s="480">
        <f>28*24-AM60</f>
        <v>672</v>
      </c>
      <c r="AN70" s="481">
        <f>31*24-AN60</f>
        <v>744</v>
      </c>
      <c r="AO70" s="826"/>
      <c r="AP70" s="828"/>
      <c r="AQ70" s="828"/>
      <c r="AR70" s="845"/>
      <c r="AS70" s="485"/>
      <c r="AT70" s="484"/>
      <c r="AU70" s="485"/>
      <c r="AV70" s="486"/>
      <c r="AW70" s="487"/>
      <c r="AX70" s="443"/>
    </row>
    <row r="71" spans="1:50" ht="12.95" customHeight="1">
      <c r="A71" s="807" t="s">
        <v>140</v>
      </c>
      <c r="B71" s="808"/>
      <c r="C71" s="324" t="s">
        <v>315</v>
      </c>
      <c r="D71" s="809">
        <f>IF(J19&gt;0,+T19/J19,0)</f>
        <v>0</v>
      </c>
      <c r="E71" s="810"/>
      <c r="F71" s="810"/>
      <c r="G71" s="811"/>
      <c r="H71" s="829">
        <f>IF(K19&gt;0,+U19/K19,0)</f>
        <v>0</v>
      </c>
      <c r="I71" s="830"/>
      <c r="J71" s="830"/>
      <c r="K71" s="830"/>
      <c r="L71" s="831"/>
      <c r="M71" s="519"/>
      <c r="N71" s="520"/>
      <c r="O71" s="520"/>
      <c r="P71" s="446"/>
      <c r="Q71" s="447"/>
      <c r="R71" s="809">
        <f>IF(L19&gt;0,+V19/L19,0)</f>
        <v>0</v>
      </c>
      <c r="S71" s="810"/>
      <c r="T71" s="810"/>
      <c r="U71" s="811"/>
      <c r="V71" s="829">
        <f>IF(M19&gt;0,+W19/M19,0)</f>
        <v>0</v>
      </c>
      <c r="W71" s="830"/>
      <c r="X71" s="830"/>
      <c r="Y71" s="830"/>
      <c r="Z71" s="831"/>
      <c r="AA71" s="519"/>
      <c r="AB71" s="520"/>
      <c r="AC71" s="520"/>
      <c r="AD71" s="446"/>
      <c r="AE71" s="447"/>
      <c r="AF71" s="809">
        <f>IF(N19&gt;0,+X19/N19,0)</f>
        <v>0</v>
      </c>
      <c r="AG71" s="810"/>
      <c r="AH71" s="810"/>
      <c r="AI71" s="811"/>
      <c r="AJ71" s="829">
        <f>IF(O19&gt;0,+Y19/O19,0)</f>
        <v>0</v>
      </c>
      <c r="AK71" s="830"/>
      <c r="AL71" s="830"/>
      <c r="AM71" s="830"/>
      <c r="AN71" s="831"/>
      <c r="AO71" s="519"/>
      <c r="AP71" s="520"/>
      <c r="AQ71" s="520"/>
      <c r="AR71" s="446"/>
      <c r="AS71" s="447"/>
      <c r="AT71" s="446"/>
      <c r="AU71" s="447"/>
      <c r="AV71" s="832"/>
      <c r="AW71" s="833"/>
      <c r="AX71" s="834"/>
    </row>
    <row r="72" spans="1:50" ht="12.95" customHeight="1">
      <c r="A72" s="818" t="s">
        <v>141</v>
      </c>
      <c r="B72" s="821" t="s">
        <v>109</v>
      </c>
      <c r="C72" s="449" t="s">
        <v>119</v>
      </c>
      <c r="D72" s="458"/>
      <c r="E72" s="498">
        <f>+E65*1000*$D$71+E68*$AD$19</f>
        <v>0</v>
      </c>
      <c r="F72" s="498">
        <f>+F65*1000*$D$71+F68*$AD$19</f>
        <v>0</v>
      </c>
      <c r="G72" s="499">
        <f>+G65*1000*$D$71+G68*$AD$19</f>
        <v>0</v>
      </c>
      <c r="H72" s="461"/>
      <c r="I72" s="461"/>
      <c r="J72" s="461"/>
      <c r="K72" s="461"/>
      <c r="L72" s="462"/>
      <c r="M72" s="521"/>
      <c r="N72" s="521"/>
      <c r="O72" s="521"/>
      <c r="P72" s="522">
        <f>SUM(D72:O72)</f>
        <v>0</v>
      </c>
      <c r="Q72" s="805">
        <f>+SUM(P72:P73)</f>
        <v>0</v>
      </c>
      <c r="R72" s="458"/>
      <c r="S72" s="498">
        <f>+S65*1000*$R$71+S68*$AF$19</f>
        <v>0</v>
      </c>
      <c r="T72" s="498">
        <f>+T65*1000*$R$71+T68*$AF$19</f>
        <v>0</v>
      </c>
      <c r="U72" s="499">
        <f>+U65*1000*$R$71+U68*$AF$19</f>
        <v>0</v>
      </c>
      <c r="V72" s="461"/>
      <c r="W72" s="461"/>
      <c r="X72" s="461"/>
      <c r="Y72" s="461"/>
      <c r="Z72" s="462"/>
      <c r="AA72" s="521"/>
      <c r="AB72" s="521"/>
      <c r="AC72" s="521"/>
      <c r="AD72" s="522">
        <f>SUM(R72:AC72)</f>
        <v>0</v>
      </c>
      <c r="AE72" s="805">
        <f>+SUM(AD72:AD73)</f>
        <v>0</v>
      </c>
      <c r="AF72" s="458"/>
      <c r="AG72" s="498">
        <f>+AG65*1000*$AF$71+AG68*$AH$19</f>
        <v>0</v>
      </c>
      <c r="AH72" s="498">
        <f>+AH65*1000*$AF$71+AH68*$AH$19</f>
        <v>0</v>
      </c>
      <c r="AI72" s="499">
        <f>+AI65*1000*$AF$71+AI68*$AH$19</f>
        <v>0</v>
      </c>
      <c r="AJ72" s="461"/>
      <c r="AK72" s="461"/>
      <c r="AL72" s="461"/>
      <c r="AM72" s="461"/>
      <c r="AN72" s="462"/>
      <c r="AO72" s="521"/>
      <c r="AP72" s="521"/>
      <c r="AQ72" s="521"/>
      <c r="AR72" s="522">
        <f>SUM(AF72:AQ72)</f>
        <v>0</v>
      </c>
      <c r="AS72" s="805">
        <f>+SUM(AR72:AR73)</f>
        <v>0</v>
      </c>
      <c r="AT72" s="463">
        <f>+P72+AD72+AR72</f>
        <v>0</v>
      </c>
      <c r="AU72" s="823">
        <f>+AT72+AT73</f>
        <v>0</v>
      </c>
      <c r="AV72" s="517"/>
      <c r="AW72" s="466"/>
      <c r="AX72" s="449"/>
    </row>
    <row r="73" spans="1:50" ht="12.95" customHeight="1">
      <c r="A73" s="819"/>
      <c r="B73" s="822"/>
      <c r="C73" s="467" t="s">
        <v>133</v>
      </c>
      <c r="D73" s="500">
        <f>+D66*1000*$D$71+D69*$AD$19</f>
        <v>0</v>
      </c>
      <c r="E73" s="469"/>
      <c r="F73" s="469"/>
      <c r="G73" s="470"/>
      <c r="H73" s="469"/>
      <c r="I73" s="469"/>
      <c r="J73" s="469"/>
      <c r="K73" s="469"/>
      <c r="L73" s="470"/>
      <c r="M73" s="825">
        <f>+M69*$AD$19</f>
        <v>0</v>
      </c>
      <c r="N73" s="827">
        <f>+N69*$AD$19</f>
        <v>0</v>
      </c>
      <c r="O73" s="827">
        <f>+O69*$AD$19</f>
        <v>0</v>
      </c>
      <c r="P73" s="523">
        <f>SUM(D73:O73)</f>
        <v>0</v>
      </c>
      <c r="Q73" s="806"/>
      <c r="R73" s="500">
        <f>+R66*1000*$R$71+R69*$AF$19</f>
        <v>0</v>
      </c>
      <c r="S73" s="469"/>
      <c r="T73" s="469"/>
      <c r="U73" s="470"/>
      <c r="V73" s="469"/>
      <c r="W73" s="469"/>
      <c r="X73" s="469"/>
      <c r="Y73" s="469"/>
      <c r="Z73" s="470"/>
      <c r="AA73" s="825">
        <f>+AA69*$AF$19</f>
        <v>0</v>
      </c>
      <c r="AB73" s="827">
        <f>+AB69*$AF$19</f>
        <v>0</v>
      </c>
      <c r="AC73" s="827">
        <f>+AC69*$AF$19</f>
        <v>0</v>
      </c>
      <c r="AD73" s="523">
        <f>SUM(R73:AC73)</f>
        <v>0</v>
      </c>
      <c r="AE73" s="806"/>
      <c r="AF73" s="500">
        <f>+AF66*1000*$AF$71+AF69*$AH$19</f>
        <v>0</v>
      </c>
      <c r="AG73" s="469"/>
      <c r="AH73" s="469"/>
      <c r="AI73" s="470"/>
      <c r="AJ73" s="469"/>
      <c r="AK73" s="469"/>
      <c r="AL73" s="469"/>
      <c r="AM73" s="469"/>
      <c r="AN73" s="470"/>
      <c r="AO73" s="825">
        <f>+AO69*$AH$19</f>
        <v>0</v>
      </c>
      <c r="AP73" s="827">
        <f>+AP69*$AH$19</f>
        <v>0</v>
      </c>
      <c r="AQ73" s="827">
        <f>+AQ69*$AH$19</f>
        <v>0</v>
      </c>
      <c r="AR73" s="523">
        <f>SUM(AF73:AQ73)</f>
        <v>0</v>
      </c>
      <c r="AS73" s="806"/>
      <c r="AT73" s="503">
        <f>+P73+AD73+AR73</f>
        <v>0</v>
      </c>
      <c r="AU73" s="824">
        <f>+Q73+AS73</f>
        <v>0</v>
      </c>
      <c r="AV73" s="473"/>
      <c r="AW73" s="474"/>
      <c r="AX73" s="475"/>
    </row>
    <row r="74" spans="1:50" ht="12.95" customHeight="1">
      <c r="A74" s="835"/>
      <c r="B74" s="476" t="s">
        <v>110</v>
      </c>
      <c r="C74" s="324" t="s">
        <v>133</v>
      </c>
      <c r="D74" s="477"/>
      <c r="E74" s="478"/>
      <c r="F74" s="478"/>
      <c r="G74" s="479"/>
      <c r="H74" s="501">
        <f>+H67*1000*$H$71+H70*$AE$19</f>
        <v>0</v>
      </c>
      <c r="I74" s="501">
        <f>+I67*1000*$H$71+I70*$AE$19</f>
        <v>0</v>
      </c>
      <c r="J74" s="501">
        <f>+J67*1000*$H$71+J70*$AE$19</f>
        <v>0</v>
      </c>
      <c r="K74" s="501">
        <f>+K67*1000*$H$71+K70*$AE$19</f>
        <v>0</v>
      </c>
      <c r="L74" s="502">
        <f>+L67*1000*$H$71+L70*$AE$19</f>
        <v>0</v>
      </c>
      <c r="M74" s="826"/>
      <c r="N74" s="828"/>
      <c r="O74" s="828"/>
      <c r="P74" s="524"/>
      <c r="Q74" s="502">
        <f>+SUM(D74:L74)</f>
        <v>0</v>
      </c>
      <c r="R74" s="477"/>
      <c r="S74" s="478"/>
      <c r="T74" s="478"/>
      <c r="U74" s="479"/>
      <c r="V74" s="501">
        <f>+V67*1000*$V$71+V70*$AG$19</f>
        <v>0</v>
      </c>
      <c r="W74" s="501">
        <f>+W67*1000*$V$71+W70*$AG$19</f>
        <v>0</v>
      </c>
      <c r="X74" s="501">
        <f>+X67*1000*$V$71+X70*$AG$19</f>
        <v>0</v>
      </c>
      <c r="Y74" s="501">
        <f>+Y67*1000*$V$71+Y70*$AG$19</f>
        <v>0</v>
      </c>
      <c r="Z74" s="502">
        <f>+Z67*1000*$V$71+Z70*$AG$19</f>
        <v>0</v>
      </c>
      <c r="AA74" s="826"/>
      <c r="AB74" s="828"/>
      <c r="AC74" s="828"/>
      <c r="AD74" s="524"/>
      <c r="AE74" s="502">
        <f>+SUM(R74:Z74)</f>
        <v>0</v>
      </c>
      <c r="AF74" s="477"/>
      <c r="AG74" s="478"/>
      <c r="AH74" s="478"/>
      <c r="AI74" s="479"/>
      <c r="AJ74" s="501">
        <f>+AJ67*1000*$AJ$71+AJ70*$AI$19</f>
        <v>0</v>
      </c>
      <c r="AK74" s="501">
        <f>+AK67*1000*$AJ$71+AK70*$AI$19</f>
        <v>0</v>
      </c>
      <c r="AL74" s="501">
        <f>+AL67*1000*$AJ$71+AL70*$AI$19</f>
        <v>0</v>
      </c>
      <c r="AM74" s="501">
        <f>+AM67*1000*$AJ$71+AM70*$AI$19</f>
        <v>0</v>
      </c>
      <c r="AN74" s="502">
        <f>+AN67*1000*$AJ$71+AN70*$AI$19</f>
        <v>0</v>
      </c>
      <c r="AO74" s="826"/>
      <c r="AP74" s="828"/>
      <c r="AQ74" s="828"/>
      <c r="AR74" s="524"/>
      <c r="AS74" s="502">
        <f>+SUM(AF74:AN74)</f>
        <v>0</v>
      </c>
      <c r="AT74" s="482">
        <f>+P74+AR74</f>
        <v>0</v>
      </c>
      <c r="AU74" s="483">
        <f>+Q74+AE74+AS74</f>
        <v>0</v>
      </c>
      <c r="AV74" s="486"/>
      <c r="AW74" s="487"/>
      <c r="AX74" s="443"/>
    </row>
    <row r="75" spans="1:50" ht="12.95" customHeight="1">
      <c r="A75" s="818" t="s">
        <v>142</v>
      </c>
      <c r="B75" s="821" t="s">
        <v>109</v>
      </c>
      <c r="C75" s="449" t="s">
        <v>119</v>
      </c>
      <c r="D75" s="458"/>
      <c r="E75" s="498">
        <f>+E58*$T$31+E68*$AD$31</f>
        <v>0</v>
      </c>
      <c r="F75" s="498">
        <f>+F58*$T$31+F68*$AD$31</f>
        <v>0</v>
      </c>
      <c r="G75" s="499">
        <f>+G58*$T$31+G68*$AD$31</f>
        <v>0</v>
      </c>
      <c r="H75" s="461"/>
      <c r="I75" s="461"/>
      <c r="J75" s="461"/>
      <c r="K75" s="461"/>
      <c r="L75" s="462"/>
      <c r="M75" s="521"/>
      <c r="N75" s="521"/>
      <c r="O75" s="521"/>
      <c r="P75" s="522">
        <f>SUM(D75:O75)</f>
        <v>0</v>
      </c>
      <c r="Q75" s="805">
        <f>+SUM(P75:P76)</f>
        <v>0</v>
      </c>
      <c r="R75" s="458"/>
      <c r="S75" s="498">
        <f>+S58*$V$37+S68*$AF$37</f>
        <v>0</v>
      </c>
      <c r="T75" s="498">
        <f>+T58*$V$37+T68*$AF$37</f>
        <v>0</v>
      </c>
      <c r="U75" s="499">
        <f>+U58*$V$37+U68*$AF$37</f>
        <v>0</v>
      </c>
      <c r="V75" s="461"/>
      <c r="W75" s="461"/>
      <c r="X75" s="461"/>
      <c r="Y75" s="461"/>
      <c r="Z75" s="462"/>
      <c r="AA75" s="521"/>
      <c r="AB75" s="521"/>
      <c r="AC75" s="521"/>
      <c r="AD75" s="522">
        <f>SUM(R75:AC75)</f>
        <v>0</v>
      </c>
      <c r="AE75" s="805">
        <f>+SUM(AD75:AD76)</f>
        <v>0</v>
      </c>
      <c r="AF75" s="458"/>
      <c r="AG75" s="498">
        <f>+AG58*$X$43+AG68*$AH$43</f>
        <v>0</v>
      </c>
      <c r="AH75" s="498">
        <f>+AH58*$X$43+AH68*$AH$43</f>
        <v>0</v>
      </c>
      <c r="AI75" s="499">
        <f>+AI58*$X$43+AI68*$AH$43</f>
        <v>0</v>
      </c>
      <c r="AJ75" s="461"/>
      <c r="AK75" s="461"/>
      <c r="AL75" s="461"/>
      <c r="AM75" s="461"/>
      <c r="AN75" s="462"/>
      <c r="AO75" s="521"/>
      <c r="AP75" s="521"/>
      <c r="AQ75" s="521"/>
      <c r="AR75" s="522">
        <f>SUM(AF75:AQ75)</f>
        <v>0</v>
      </c>
      <c r="AS75" s="805">
        <f>+SUM(AR75:AR76)</f>
        <v>0</v>
      </c>
      <c r="AT75" s="463">
        <f>+P75+AD75+AR75</f>
        <v>0</v>
      </c>
      <c r="AU75" s="823">
        <f>+AT75+AT76</f>
        <v>0</v>
      </c>
      <c r="AV75" s="465"/>
      <c r="AW75" s="466"/>
      <c r="AX75" s="449"/>
    </row>
    <row r="76" spans="1:50" ht="12.95" customHeight="1">
      <c r="A76" s="819"/>
      <c r="B76" s="822"/>
      <c r="C76" s="467" t="s">
        <v>133</v>
      </c>
      <c r="D76" s="500">
        <f>+D59*$T$31+D69*$AD$31</f>
        <v>0</v>
      </c>
      <c r="E76" s="469"/>
      <c r="F76" s="469"/>
      <c r="G76" s="470"/>
      <c r="H76" s="469"/>
      <c r="I76" s="469"/>
      <c r="J76" s="469"/>
      <c r="K76" s="469"/>
      <c r="L76" s="470"/>
      <c r="M76" s="825">
        <f>+M69*$AD$31</f>
        <v>0</v>
      </c>
      <c r="N76" s="827">
        <f>+N69*$AD$31</f>
        <v>0</v>
      </c>
      <c r="O76" s="827">
        <f>+O69*$AD$31</f>
        <v>0</v>
      </c>
      <c r="P76" s="523">
        <f>SUM(D76:O76)</f>
        <v>0</v>
      </c>
      <c r="Q76" s="806"/>
      <c r="R76" s="500">
        <f>+R59*$V$37+R69*$AF$37</f>
        <v>0</v>
      </c>
      <c r="S76" s="469"/>
      <c r="T76" s="469"/>
      <c r="U76" s="470"/>
      <c r="V76" s="469"/>
      <c r="W76" s="469"/>
      <c r="X76" s="469"/>
      <c r="Y76" s="469"/>
      <c r="Z76" s="470"/>
      <c r="AA76" s="825">
        <f>+AA69*$AF$37</f>
        <v>0</v>
      </c>
      <c r="AB76" s="827">
        <f>+AB69*$AF$37</f>
        <v>0</v>
      </c>
      <c r="AC76" s="827">
        <f>+AC69*$AF$37</f>
        <v>0</v>
      </c>
      <c r="AD76" s="523">
        <f>SUM(R76:AC76)</f>
        <v>0</v>
      </c>
      <c r="AE76" s="806"/>
      <c r="AF76" s="500">
        <f>+AF59*$X$43+AF69*$AH$43</f>
        <v>0</v>
      </c>
      <c r="AG76" s="469"/>
      <c r="AH76" s="469"/>
      <c r="AI76" s="470"/>
      <c r="AJ76" s="469"/>
      <c r="AK76" s="469"/>
      <c r="AL76" s="469"/>
      <c r="AM76" s="469"/>
      <c r="AN76" s="470"/>
      <c r="AO76" s="825">
        <f>+AO69*$AH$43</f>
        <v>0</v>
      </c>
      <c r="AP76" s="827">
        <f>+AP69*$AH$43</f>
        <v>0</v>
      </c>
      <c r="AQ76" s="827">
        <f>+AQ69*$AH$43</f>
        <v>0</v>
      </c>
      <c r="AR76" s="523">
        <f>SUM(AF76:AQ76)</f>
        <v>0</v>
      </c>
      <c r="AS76" s="806"/>
      <c r="AT76" s="503">
        <f>+P76+AD76+AR76</f>
        <v>0</v>
      </c>
      <c r="AU76" s="824">
        <f>+Q76+AS76</f>
        <v>0</v>
      </c>
      <c r="AV76" s="473"/>
      <c r="AW76" s="474"/>
      <c r="AX76" s="475"/>
    </row>
    <row r="77" spans="1:50" ht="12.95" customHeight="1">
      <c r="A77" s="835"/>
      <c r="B77" s="476" t="s">
        <v>110</v>
      </c>
      <c r="C77" s="324" t="s">
        <v>133</v>
      </c>
      <c r="D77" s="477"/>
      <c r="E77" s="478"/>
      <c r="F77" s="478"/>
      <c r="G77" s="479"/>
      <c r="H77" s="501">
        <f>+H60*$U$31+H70*$AE$31</f>
        <v>0</v>
      </c>
      <c r="I77" s="501">
        <f>+I60*$U$31+I70*$AE$31</f>
        <v>0</v>
      </c>
      <c r="J77" s="501">
        <f>+J60*$U$31+J70*$AE$31</f>
        <v>0</v>
      </c>
      <c r="K77" s="501">
        <f>+K60*$U$31+K70*$AE$31</f>
        <v>0</v>
      </c>
      <c r="L77" s="502">
        <f>+L60*$U$31+L70*$AE$31</f>
        <v>0</v>
      </c>
      <c r="M77" s="826"/>
      <c r="N77" s="828"/>
      <c r="O77" s="828"/>
      <c r="P77" s="524"/>
      <c r="Q77" s="502">
        <f>+SUM(D77:L77)</f>
        <v>0</v>
      </c>
      <c r="R77" s="477"/>
      <c r="S77" s="478"/>
      <c r="T77" s="478"/>
      <c r="U77" s="479"/>
      <c r="V77" s="501">
        <f>+V60*$W$37+V70*$AG$37</f>
        <v>0</v>
      </c>
      <c r="W77" s="501">
        <f>+W60*$W$37+W70*$AG$37</f>
        <v>0</v>
      </c>
      <c r="X77" s="501">
        <f>+X60*$W$37+X70*$AG$37</f>
        <v>0</v>
      </c>
      <c r="Y77" s="501">
        <f>+Y60*$W$37+Y70*$AG$37</f>
        <v>0</v>
      </c>
      <c r="Z77" s="502">
        <f>+Z60*$W$37+Z70*$AG$37</f>
        <v>0</v>
      </c>
      <c r="AA77" s="826"/>
      <c r="AB77" s="828"/>
      <c r="AC77" s="828"/>
      <c r="AD77" s="524"/>
      <c r="AE77" s="502">
        <f>+SUM(R77:Z77)</f>
        <v>0</v>
      </c>
      <c r="AF77" s="477"/>
      <c r="AG77" s="478"/>
      <c r="AH77" s="478"/>
      <c r="AI77" s="479"/>
      <c r="AJ77" s="501">
        <f>+AJ60*$Y$43+AJ70*$AI$43</f>
        <v>0</v>
      </c>
      <c r="AK77" s="501">
        <f>+AK60*$Y$43+AK70*$AI$43</f>
        <v>0</v>
      </c>
      <c r="AL77" s="501">
        <f>+AL60*$Y$43+AL70*$AI$43</f>
        <v>0</v>
      </c>
      <c r="AM77" s="501">
        <f>+AM60*$Y$43+AM70*$AI$43</f>
        <v>0</v>
      </c>
      <c r="AN77" s="502">
        <f>+AN60*$Y$43+AN70*$AI$43</f>
        <v>0</v>
      </c>
      <c r="AO77" s="826"/>
      <c r="AP77" s="828"/>
      <c r="AQ77" s="828"/>
      <c r="AR77" s="524"/>
      <c r="AS77" s="502">
        <f>+SUM(AF77:AN77)</f>
        <v>0</v>
      </c>
      <c r="AT77" s="482">
        <f>+P77+AR77</f>
        <v>0</v>
      </c>
      <c r="AU77" s="483">
        <f>+Q77+AE77+AS77</f>
        <v>0</v>
      </c>
      <c r="AV77" s="486"/>
      <c r="AW77" s="487"/>
      <c r="AX77" s="443"/>
    </row>
    <row r="78" spans="1:50" ht="12.95" customHeight="1">
      <c r="A78" s="818" t="s">
        <v>316</v>
      </c>
      <c r="B78" s="821" t="s">
        <v>109</v>
      </c>
      <c r="C78" s="449" t="s">
        <v>119</v>
      </c>
      <c r="D78" s="458"/>
      <c r="E78" s="525"/>
      <c r="F78" s="525"/>
      <c r="G78" s="526"/>
      <c r="H78" s="461"/>
      <c r="I78" s="461"/>
      <c r="J78" s="461"/>
      <c r="K78" s="461"/>
      <c r="L78" s="462"/>
      <c r="M78" s="521"/>
      <c r="N78" s="521"/>
      <c r="O78" s="521"/>
      <c r="P78" s="522">
        <f>SUM(D78:O78)</f>
        <v>0</v>
      </c>
      <c r="Q78" s="805">
        <f>+SUM(P78:P79)</f>
        <v>0</v>
      </c>
      <c r="R78" s="458"/>
      <c r="S78" s="525"/>
      <c r="T78" s="525"/>
      <c r="U78" s="526"/>
      <c r="V78" s="461"/>
      <c r="W78" s="461"/>
      <c r="X78" s="461"/>
      <c r="Y78" s="461"/>
      <c r="Z78" s="462"/>
      <c r="AA78" s="521"/>
      <c r="AB78" s="521"/>
      <c r="AC78" s="521"/>
      <c r="AD78" s="522">
        <f>SUM(R78:AC78)</f>
        <v>0</v>
      </c>
      <c r="AE78" s="805">
        <f>+SUM(AD78:AD79)</f>
        <v>0</v>
      </c>
      <c r="AF78" s="458"/>
      <c r="AG78" s="525"/>
      <c r="AH78" s="525"/>
      <c r="AI78" s="526"/>
      <c r="AJ78" s="461"/>
      <c r="AK78" s="461"/>
      <c r="AL78" s="461"/>
      <c r="AM78" s="461"/>
      <c r="AN78" s="462"/>
      <c r="AO78" s="521"/>
      <c r="AP78" s="521"/>
      <c r="AQ78" s="521"/>
      <c r="AR78" s="522">
        <f>SUM(AF78:AQ78)</f>
        <v>0</v>
      </c>
      <c r="AS78" s="805">
        <f>+SUM(AR78:AR79)</f>
        <v>0</v>
      </c>
      <c r="AT78" s="463">
        <f>+P78+AD78+AR78</f>
        <v>0</v>
      </c>
      <c r="AU78" s="805">
        <f>+SUM(AT78:AT79)</f>
        <v>0</v>
      </c>
      <c r="AV78" s="795" t="s">
        <v>282</v>
      </c>
      <c r="AW78" s="796"/>
      <c r="AX78" s="797"/>
    </row>
    <row r="79" spans="1:50" ht="12.95" customHeight="1">
      <c r="A79" s="819"/>
      <c r="B79" s="822"/>
      <c r="C79" s="467" t="s">
        <v>133</v>
      </c>
      <c r="D79" s="527"/>
      <c r="E79" s="469"/>
      <c r="F79" s="469"/>
      <c r="G79" s="470"/>
      <c r="H79" s="469"/>
      <c r="I79" s="469"/>
      <c r="J79" s="469"/>
      <c r="K79" s="469"/>
      <c r="L79" s="470"/>
      <c r="M79" s="469"/>
      <c r="N79" s="469"/>
      <c r="O79" s="469"/>
      <c r="P79" s="523">
        <f>SUM(D79:O79)</f>
        <v>0</v>
      </c>
      <c r="Q79" s="806"/>
      <c r="R79" s="527"/>
      <c r="S79" s="469"/>
      <c r="T79" s="469"/>
      <c r="U79" s="470"/>
      <c r="V79" s="469"/>
      <c r="W79" s="469"/>
      <c r="X79" s="469"/>
      <c r="Y79" s="469"/>
      <c r="Z79" s="470"/>
      <c r="AA79" s="469"/>
      <c r="AB79" s="469"/>
      <c r="AC79" s="469"/>
      <c r="AD79" s="523">
        <f>SUM(R79:AC79)</f>
        <v>0</v>
      </c>
      <c r="AE79" s="806"/>
      <c r="AF79" s="527"/>
      <c r="AG79" s="469"/>
      <c r="AH79" s="469"/>
      <c r="AI79" s="470"/>
      <c r="AJ79" s="469"/>
      <c r="AK79" s="469"/>
      <c r="AL79" s="469"/>
      <c r="AM79" s="469"/>
      <c r="AN79" s="470"/>
      <c r="AO79" s="469"/>
      <c r="AP79" s="469"/>
      <c r="AQ79" s="469"/>
      <c r="AR79" s="523">
        <f>SUM(AF79:AQ79)</f>
        <v>0</v>
      </c>
      <c r="AS79" s="806"/>
      <c r="AT79" s="471">
        <f>+P79+AD79+AR79</f>
        <v>0</v>
      </c>
      <c r="AU79" s="806"/>
      <c r="AV79" s="473"/>
      <c r="AW79" s="474"/>
      <c r="AX79" s="475"/>
    </row>
    <row r="80" spans="1:50" ht="12.95" customHeight="1" thickBot="1">
      <c r="A80" s="820"/>
      <c r="B80" s="528" t="s">
        <v>110</v>
      </c>
      <c r="C80" s="529" t="s">
        <v>133</v>
      </c>
      <c r="D80" s="530"/>
      <c r="E80" s="531"/>
      <c r="F80" s="531"/>
      <c r="G80" s="532"/>
      <c r="H80" s="533"/>
      <c r="I80" s="533"/>
      <c r="J80" s="533"/>
      <c r="K80" s="533"/>
      <c r="L80" s="534"/>
      <c r="M80" s="530"/>
      <c r="N80" s="531"/>
      <c r="O80" s="531"/>
      <c r="P80" s="535"/>
      <c r="Q80" s="536">
        <f>+SUM(D80:O80)</f>
        <v>0</v>
      </c>
      <c r="R80" s="530"/>
      <c r="S80" s="531"/>
      <c r="T80" s="531"/>
      <c r="U80" s="532"/>
      <c r="V80" s="533"/>
      <c r="W80" s="533"/>
      <c r="X80" s="533"/>
      <c r="Y80" s="533"/>
      <c r="Z80" s="534"/>
      <c r="AA80" s="530"/>
      <c r="AB80" s="531"/>
      <c r="AC80" s="531"/>
      <c r="AD80" s="535"/>
      <c r="AE80" s="536">
        <f>+SUM(R80:AC80)</f>
        <v>0</v>
      </c>
      <c r="AF80" s="530"/>
      <c r="AG80" s="531"/>
      <c r="AH80" s="531"/>
      <c r="AI80" s="532"/>
      <c r="AJ80" s="533"/>
      <c r="AK80" s="533"/>
      <c r="AL80" s="533"/>
      <c r="AM80" s="533"/>
      <c r="AN80" s="534"/>
      <c r="AO80" s="530"/>
      <c r="AP80" s="531"/>
      <c r="AQ80" s="531"/>
      <c r="AR80" s="535"/>
      <c r="AS80" s="536">
        <f>+SUM(AF80:AQ80)</f>
        <v>0</v>
      </c>
      <c r="AT80" s="537">
        <f>+P80+AR80</f>
        <v>0</v>
      </c>
      <c r="AU80" s="538">
        <f>+Q80+AE80+AS80</f>
        <v>0</v>
      </c>
      <c r="AV80" s="539"/>
      <c r="AW80" s="540"/>
      <c r="AX80" s="541"/>
    </row>
    <row r="81" spans="1:50" ht="13.9" customHeight="1" thickTop="1">
      <c r="A81" s="807" t="s">
        <v>143</v>
      </c>
      <c r="B81" s="808"/>
      <c r="C81" s="324" t="s">
        <v>317</v>
      </c>
      <c r="D81" s="809">
        <f>IF(J19&gt;0,+AN19/J19*860/10750,0)</f>
        <v>0</v>
      </c>
      <c r="E81" s="810"/>
      <c r="F81" s="810"/>
      <c r="G81" s="811"/>
      <c r="H81" s="812">
        <f>IF(K19&gt;0,+AO19/K19*0.08,0)</f>
        <v>0</v>
      </c>
      <c r="I81" s="813"/>
      <c r="J81" s="813"/>
      <c r="K81" s="813"/>
      <c r="L81" s="814"/>
      <c r="M81" s="542"/>
      <c r="N81" s="542"/>
      <c r="O81" s="542"/>
      <c r="P81" s="446"/>
      <c r="Q81" s="447"/>
      <c r="R81" s="809">
        <f>IF(L19&gt;0,+AP19/L19*860/10750,0)</f>
        <v>0</v>
      </c>
      <c r="S81" s="810"/>
      <c r="T81" s="810"/>
      <c r="U81" s="811"/>
      <c r="V81" s="812">
        <f>IF(M19&gt;0,+AQ19/M19*0.08,0)</f>
        <v>0</v>
      </c>
      <c r="W81" s="813"/>
      <c r="X81" s="813"/>
      <c r="Y81" s="813"/>
      <c r="Z81" s="814"/>
      <c r="AA81" s="542"/>
      <c r="AB81" s="542"/>
      <c r="AC81" s="542"/>
      <c r="AD81" s="446"/>
      <c r="AE81" s="447"/>
      <c r="AF81" s="809">
        <f>IF(N19&gt;0,+AR19/N19*860/10750,0)</f>
        <v>0</v>
      </c>
      <c r="AG81" s="810"/>
      <c r="AH81" s="810"/>
      <c r="AI81" s="811"/>
      <c r="AJ81" s="812">
        <f>IF(O19&gt;0,+AS19/O19*0.08,0)</f>
        <v>0</v>
      </c>
      <c r="AK81" s="813"/>
      <c r="AL81" s="813"/>
      <c r="AM81" s="813"/>
      <c r="AN81" s="814"/>
      <c r="AO81" s="542"/>
      <c r="AP81" s="542"/>
      <c r="AQ81" s="542"/>
      <c r="AR81" s="446"/>
      <c r="AS81" s="447"/>
      <c r="AT81" s="446"/>
      <c r="AU81" s="447"/>
      <c r="AV81" s="815"/>
      <c r="AW81" s="816"/>
      <c r="AX81" s="817"/>
    </row>
    <row r="82" spans="1:50" ht="12.95" customHeight="1">
      <c r="A82" s="990" t="s">
        <v>318</v>
      </c>
      <c r="B82" s="991"/>
      <c r="C82" s="543" t="s">
        <v>283</v>
      </c>
      <c r="D82" s="349">
        <f>+D66*1000*$D$81</f>
        <v>0</v>
      </c>
      <c r="E82" s="349">
        <f>+E65*1000*$D$81</f>
        <v>0</v>
      </c>
      <c r="F82" s="349">
        <f>+F65*1000*$D$81</f>
        <v>0</v>
      </c>
      <c r="G82" s="544">
        <f>+G65*1000*$D$81</f>
        <v>0</v>
      </c>
      <c r="H82" s="545">
        <f>+H67*1000*$H$81</f>
        <v>0</v>
      </c>
      <c r="I82" s="521"/>
      <c r="J82" s="521"/>
      <c r="K82" s="521"/>
      <c r="L82" s="546"/>
      <c r="M82" s="469"/>
      <c r="N82" s="469"/>
      <c r="O82" s="469"/>
      <c r="P82" s="793">
        <f>SUM(D82:O82)</f>
        <v>0</v>
      </c>
      <c r="Q82" s="794"/>
      <c r="R82" s="349">
        <f>+R66*1000*$R$81</f>
        <v>0</v>
      </c>
      <c r="S82" s="349">
        <f>+S65*1000*$R$81</f>
        <v>0</v>
      </c>
      <c r="T82" s="349">
        <f>+T65*1000*$R$81</f>
        <v>0</v>
      </c>
      <c r="U82" s="544">
        <f>+U65*1000*$R$81</f>
        <v>0</v>
      </c>
      <c r="V82" s="545">
        <f>+V67*1000*$V$81</f>
        <v>0</v>
      </c>
      <c r="W82" s="521"/>
      <c r="X82" s="521"/>
      <c r="Y82" s="521"/>
      <c r="Z82" s="546"/>
      <c r="AA82" s="469"/>
      <c r="AB82" s="469"/>
      <c r="AC82" s="469"/>
      <c r="AD82" s="793">
        <f>SUM(R82:AC82)</f>
        <v>0</v>
      </c>
      <c r="AE82" s="794"/>
      <c r="AF82" s="349">
        <f>+AF66*1000*$AF$81</f>
        <v>0</v>
      </c>
      <c r="AG82" s="349">
        <f>+AG65*1000*$AF$81</f>
        <v>0</v>
      </c>
      <c r="AH82" s="349">
        <f>+AH65*1000*$AF$81</f>
        <v>0</v>
      </c>
      <c r="AI82" s="544">
        <f>+AI65*1000*$AF$81</f>
        <v>0</v>
      </c>
      <c r="AJ82" s="545">
        <f>+AJ67*1000*$AJ$81</f>
        <v>0</v>
      </c>
      <c r="AK82" s="521"/>
      <c r="AL82" s="521"/>
      <c r="AM82" s="521"/>
      <c r="AN82" s="546"/>
      <c r="AO82" s="469"/>
      <c r="AP82" s="469"/>
      <c r="AQ82" s="469"/>
      <c r="AR82" s="793">
        <f>SUM(AF82:AQ82)</f>
        <v>0</v>
      </c>
      <c r="AS82" s="794"/>
      <c r="AT82" s="793">
        <f>+P82+AD82+AR82</f>
        <v>0</v>
      </c>
      <c r="AU82" s="794"/>
      <c r="AV82" s="795" t="s">
        <v>284</v>
      </c>
      <c r="AW82" s="796"/>
      <c r="AX82" s="797"/>
    </row>
    <row r="83" spans="1:50" ht="12.95" customHeight="1" thickBot="1">
      <c r="A83" s="992"/>
      <c r="B83" s="993"/>
      <c r="C83" s="529" t="s">
        <v>157</v>
      </c>
      <c r="D83" s="547"/>
      <c r="E83" s="548"/>
      <c r="F83" s="548"/>
      <c r="G83" s="549"/>
      <c r="H83" s="550"/>
      <c r="I83" s="551">
        <f>+I67*1000*$H$81</f>
        <v>0</v>
      </c>
      <c r="J83" s="551">
        <f>+J67*1000*$H$81</f>
        <v>0</v>
      </c>
      <c r="K83" s="551">
        <f>+K67*1000*$H$81</f>
        <v>0</v>
      </c>
      <c r="L83" s="552">
        <f>+L67*1000*$H$81</f>
        <v>0</v>
      </c>
      <c r="M83" s="530"/>
      <c r="N83" s="531"/>
      <c r="O83" s="531"/>
      <c r="P83" s="798">
        <f>SUM(D83:O83)</f>
        <v>0</v>
      </c>
      <c r="Q83" s="799"/>
      <c r="R83" s="547"/>
      <c r="S83" s="548"/>
      <c r="T83" s="548"/>
      <c r="U83" s="549"/>
      <c r="V83" s="550"/>
      <c r="W83" s="551">
        <f>+W67*1000*$V$81</f>
        <v>0</v>
      </c>
      <c r="X83" s="551">
        <f>+X67*1000*$V$81</f>
        <v>0</v>
      </c>
      <c r="Y83" s="551">
        <f>+Y67*1000*$V$81</f>
        <v>0</v>
      </c>
      <c r="Z83" s="552">
        <f>+Z67*1000*$V$81</f>
        <v>0</v>
      </c>
      <c r="AA83" s="530"/>
      <c r="AB83" s="531"/>
      <c r="AC83" s="531"/>
      <c r="AD83" s="798">
        <f>SUM(R83:AC83)</f>
        <v>0</v>
      </c>
      <c r="AE83" s="799"/>
      <c r="AF83" s="547"/>
      <c r="AG83" s="548"/>
      <c r="AH83" s="548"/>
      <c r="AI83" s="549"/>
      <c r="AJ83" s="550"/>
      <c r="AK83" s="551">
        <f>+AK67*1000*$AJ$81</f>
        <v>0</v>
      </c>
      <c r="AL83" s="551">
        <f>+AL67*1000*$AJ$81</f>
        <v>0</v>
      </c>
      <c r="AM83" s="551">
        <f>+AM67*1000*$AJ$81</f>
        <v>0</v>
      </c>
      <c r="AN83" s="552">
        <f>+AN67*1000*$AJ$81</f>
        <v>0</v>
      </c>
      <c r="AO83" s="530"/>
      <c r="AP83" s="531"/>
      <c r="AQ83" s="531"/>
      <c r="AR83" s="798">
        <f>SUM(AF83:AQ83)</f>
        <v>0</v>
      </c>
      <c r="AS83" s="799"/>
      <c r="AT83" s="798">
        <f>+P83+AD83+AR83</f>
        <v>0</v>
      </c>
      <c r="AU83" s="799"/>
      <c r="AV83" s="539"/>
      <c r="AW83" s="540"/>
      <c r="AX83" s="541"/>
    </row>
    <row r="84" spans="1:50" ht="12.95" customHeight="1" thickTop="1" thickBot="1">
      <c r="A84" s="223" t="s">
        <v>144</v>
      </c>
      <c r="D84" s="553"/>
      <c r="H84" s="223"/>
    </row>
    <row r="85" spans="1:50" ht="13.5" customHeight="1">
      <c r="A85" s="899" t="s">
        <v>145</v>
      </c>
      <c r="B85" s="986"/>
      <c r="C85" s="987"/>
      <c r="D85" s="988"/>
      <c r="E85" s="988"/>
      <c r="F85" s="989"/>
      <c r="H85" s="554"/>
      <c r="I85" s="554"/>
      <c r="J85" s="554"/>
      <c r="K85" s="554"/>
      <c r="L85" s="555"/>
      <c r="M85" s="555"/>
      <c r="N85" s="555"/>
      <c r="O85" s="556"/>
      <c r="P85" s="556"/>
      <c r="Q85" s="556"/>
      <c r="R85" s="556"/>
      <c r="S85" s="554"/>
      <c r="T85" s="554"/>
      <c r="U85" s="554"/>
      <c r="V85" s="554"/>
      <c r="W85" s="554"/>
    </row>
    <row r="86" spans="1:50" ht="14.25" customHeight="1" thickBot="1">
      <c r="A86" s="800" t="s">
        <v>146</v>
      </c>
      <c r="B86" s="801"/>
      <c r="C86" s="802"/>
      <c r="D86" s="803"/>
      <c r="E86" s="803"/>
      <c r="F86" s="804"/>
      <c r="H86" s="554"/>
      <c r="I86" s="554"/>
      <c r="J86" s="557"/>
      <c r="K86" s="557"/>
      <c r="L86" s="557"/>
      <c r="M86" s="557"/>
      <c r="N86" s="557"/>
      <c r="O86" s="557"/>
      <c r="P86" s="557"/>
      <c r="Q86" s="557"/>
      <c r="R86" s="557"/>
      <c r="S86" s="557"/>
      <c r="T86" s="558"/>
      <c r="U86" s="558"/>
      <c r="V86" s="558"/>
      <c r="W86" s="558"/>
    </row>
    <row r="87" spans="1:50" ht="12.95" customHeight="1" thickBot="1">
      <c r="A87" s="223" t="s">
        <v>147</v>
      </c>
      <c r="C87" s="559" t="s">
        <v>285</v>
      </c>
      <c r="I87" s="559"/>
      <c r="V87" s="559"/>
    </row>
    <row r="88" spans="1:50" ht="12.95" customHeight="1" thickBot="1">
      <c r="A88" s="560" t="s">
        <v>148</v>
      </c>
      <c r="B88" s="561" t="s">
        <v>149</v>
      </c>
      <c r="C88" s="561"/>
      <c r="D88" s="562"/>
      <c r="E88" s="561" t="s">
        <v>150</v>
      </c>
      <c r="F88" s="561"/>
      <c r="G88" s="561"/>
      <c r="H88" s="561"/>
      <c r="I88" s="561"/>
      <c r="J88" s="561"/>
      <c r="K88" s="561"/>
      <c r="L88" s="561"/>
      <c r="M88" s="561"/>
      <c r="N88" s="561"/>
      <c r="O88" s="561"/>
      <c r="P88" s="561"/>
      <c r="Q88" s="561"/>
      <c r="R88" s="561"/>
      <c r="S88" s="561"/>
      <c r="T88" s="562"/>
      <c r="U88" s="980" t="s">
        <v>151</v>
      </c>
      <c r="V88" s="981"/>
      <c r="W88" s="980" t="s">
        <v>107</v>
      </c>
      <c r="X88" s="984"/>
      <c r="Y88" s="984"/>
      <c r="Z88" s="985"/>
    </row>
    <row r="89" spans="1:50" ht="12.95" customHeight="1" thickTop="1">
      <c r="A89" s="957" t="s">
        <v>152</v>
      </c>
      <c r="B89" s="563" t="s">
        <v>319</v>
      </c>
      <c r="C89" s="437"/>
      <c r="D89" s="438"/>
      <c r="E89" s="564"/>
      <c r="F89" s="565" t="s">
        <v>213</v>
      </c>
      <c r="G89" s="566">
        <f>+B45+B31</f>
        <v>0</v>
      </c>
      <c r="H89" s="567" t="s">
        <v>320</v>
      </c>
      <c r="I89" s="568"/>
      <c r="J89" s="567" t="s">
        <v>321</v>
      </c>
      <c r="K89" s="567">
        <v>12</v>
      </c>
      <c r="L89" s="565" t="s">
        <v>214</v>
      </c>
      <c r="M89" s="565"/>
      <c r="N89" s="437"/>
      <c r="O89" s="437"/>
      <c r="P89" s="437"/>
      <c r="Q89" s="437"/>
      <c r="R89" s="437"/>
      <c r="S89" s="437"/>
      <c r="T89" s="438"/>
      <c r="U89" s="982">
        <f>+E89*G89*I89*K89</f>
        <v>0</v>
      </c>
      <c r="V89" s="983"/>
      <c r="W89" s="960" t="s">
        <v>286</v>
      </c>
      <c r="X89" s="961"/>
      <c r="Y89" s="961"/>
      <c r="Z89" s="962"/>
    </row>
    <row r="90" spans="1:50" ht="12.95" customHeight="1">
      <c r="A90" s="958"/>
      <c r="B90" s="969" t="s">
        <v>153</v>
      </c>
      <c r="C90" s="970" t="s">
        <v>109</v>
      </c>
      <c r="D90" s="569" t="s">
        <v>119</v>
      </c>
      <c r="E90" s="570" t="s">
        <v>322</v>
      </c>
      <c r="F90" s="571"/>
      <c r="G90" s="572" t="s">
        <v>323</v>
      </c>
      <c r="H90" s="573"/>
      <c r="I90" s="572" t="s">
        <v>323</v>
      </c>
      <c r="J90" s="573"/>
      <c r="K90" s="572" t="s">
        <v>215</v>
      </c>
      <c r="L90" s="574">
        <f>INT(+AX25)</f>
        <v>0</v>
      </c>
      <c r="M90" s="572" t="s">
        <v>324</v>
      </c>
      <c r="N90" s="474"/>
      <c r="O90" s="474"/>
      <c r="P90" s="474"/>
      <c r="Q90" s="474"/>
      <c r="R90" s="474"/>
      <c r="S90" s="474"/>
      <c r="T90" s="475"/>
      <c r="U90" s="953">
        <f>+(F90+H90+J90)*L90</f>
        <v>0</v>
      </c>
      <c r="V90" s="954"/>
      <c r="W90" s="963"/>
      <c r="X90" s="964"/>
      <c r="Y90" s="964"/>
      <c r="Z90" s="965"/>
    </row>
    <row r="91" spans="1:50" ht="12.95" customHeight="1">
      <c r="A91" s="958"/>
      <c r="B91" s="969"/>
      <c r="C91" s="970"/>
      <c r="D91" s="569" t="s">
        <v>154</v>
      </c>
      <c r="E91" s="570" t="s">
        <v>325</v>
      </c>
      <c r="F91" s="571"/>
      <c r="G91" s="572" t="s">
        <v>326</v>
      </c>
      <c r="H91" s="575">
        <f>+H90</f>
        <v>0</v>
      </c>
      <c r="I91" s="572" t="s">
        <v>326</v>
      </c>
      <c r="J91" s="572">
        <f>+J90</f>
        <v>0</v>
      </c>
      <c r="K91" s="572" t="s">
        <v>215</v>
      </c>
      <c r="L91" s="574">
        <f>INT(+AX26)</f>
        <v>0</v>
      </c>
      <c r="M91" s="572" t="s">
        <v>324</v>
      </c>
      <c r="N91" s="474"/>
      <c r="O91" s="474"/>
      <c r="P91" s="474"/>
      <c r="Q91" s="474"/>
      <c r="R91" s="474"/>
      <c r="S91" s="474"/>
      <c r="T91" s="475"/>
      <c r="U91" s="953">
        <f>+(F91+H91+J91)*L91</f>
        <v>0</v>
      </c>
      <c r="V91" s="954"/>
      <c r="W91" s="963"/>
      <c r="X91" s="964"/>
      <c r="Y91" s="964"/>
      <c r="Z91" s="965"/>
    </row>
    <row r="92" spans="1:50" ht="12.95" customHeight="1">
      <c r="A92" s="958"/>
      <c r="B92" s="969"/>
      <c r="C92" s="576" t="s">
        <v>110</v>
      </c>
      <c r="D92" s="971" t="s">
        <v>154</v>
      </c>
      <c r="E92" s="570" t="s">
        <v>325</v>
      </c>
      <c r="F92" s="577">
        <f>+F91</f>
        <v>0</v>
      </c>
      <c r="G92" s="572" t="s">
        <v>326</v>
      </c>
      <c r="H92" s="572">
        <f>+H90</f>
        <v>0</v>
      </c>
      <c r="I92" s="572" t="s">
        <v>326</v>
      </c>
      <c r="J92" s="572">
        <f>+J90</f>
        <v>0</v>
      </c>
      <c r="K92" s="572" t="s">
        <v>215</v>
      </c>
      <c r="L92" s="574">
        <f>INT(+AX27)</f>
        <v>0</v>
      </c>
      <c r="M92" s="572" t="s">
        <v>324</v>
      </c>
      <c r="N92" s="474"/>
      <c r="O92" s="474"/>
      <c r="P92" s="474"/>
      <c r="Q92" s="474"/>
      <c r="R92" s="474"/>
      <c r="S92" s="474"/>
      <c r="T92" s="475"/>
      <c r="U92" s="953">
        <f>+(F92+H92+J92)*L92</f>
        <v>0</v>
      </c>
      <c r="V92" s="954"/>
      <c r="W92" s="963"/>
      <c r="X92" s="964"/>
      <c r="Y92" s="964"/>
      <c r="Z92" s="965"/>
    </row>
    <row r="93" spans="1:50" ht="12.95" customHeight="1">
      <c r="A93" s="958"/>
      <c r="B93" s="969"/>
      <c r="C93" s="576" t="s">
        <v>277</v>
      </c>
      <c r="D93" s="971"/>
      <c r="E93" s="570" t="s">
        <v>325</v>
      </c>
      <c r="F93" s="577">
        <f>+F91</f>
        <v>0</v>
      </c>
      <c r="G93" s="572" t="s">
        <v>326</v>
      </c>
      <c r="H93" s="572">
        <f>+H90</f>
        <v>0</v>
      </c>
      <c r="I93" s="572" t="s">
        <v>326</v>
      </c>
      <c r="J93" s="572">
        <f>+J90</f>
        <v>0</v>
      </c>
      <c r="K93" s="572" t="s">
        <v>215</v>
      </c>
      <c r="L93" s="574">
        <f>INT(+AX28)</f>
        <v>0</v>
      </c>
      <c r="M93" s="572" t="s">
        <v>324</v>
      </c>
      <c r="N93" s="578"/>
      <c r="O93" s="578"/>
      <c r="P93" s="578"/>
      <c r="Q93" s="578"/>
      <c r="R93" s="578"/>
      <c r="S93" s="578"/>
      <c r="T93" s="579"/>
      <c r="U93" s="953">
        <f>+(F93+H93+J93)*L93</f>
        <v>0</v>
      </c>
      <c r="V93" s="954"/>
      <c r="W93" s="963"/>
      <c r="X93" s="964"/>
      <c r="Y93" s="964"/>
      <c r="Z93" s="965"/>
    </row>
    <row r="94" spans="1:50" ht="12.95" customHeight="1">
      <c r="A94" s="958"/>
      <c r="B94" s="580"/>
      <c r="C94" s="581"/>
      <c r="D94" s="579"/>
      <c r="E94" s="582"/>
      <c r="F94" s="582" t="s">
        <v>216</v>
      </c>
      <c r="G94" s="583"/>
      <c r="H94" s="583" t="s">
        <v>217</v>
      </c>
      <c r="I94" s="583"/>
      <c r="J94" s="584" t="s">
        <v>218</v>
      </c>
      <c r="K94" s="583"/>
      <c r="L94" s="585"/>
      <c r="M94" s="584"/>
      <c r="N94" s="578"/>
      <c r="O94" s="578"/>
      <c r="P94" s="578"/>
      <c r="Q94" s="578"/>
      <c r="R94" s="578"/>
      <c r="S94" s="578"/>
      <c r="T94" s="579"/>
      <c r="U94" s="978"/>
      <c r="V94" s="979"/>
      <c r="W94" s="963"/>
      <c r="X94" s="964"/>
      <c r="Y94" s="964"/>
      <c r="Z94" s="965"/>
    </row>
    <row r="95" spans="1:50" ht="12.95" customHeight="1" thickBot="1">
      <c r="A95" s="959"/>
      <c r="B95" s="586" t="s">
        <v>155</v>
      </c>
      <c r="C95" s="587"/>
      <c r="D95" s="588"/>
      <c r="E95" s="589"/>
      <c r="F95" s="589"/>
      <c r="G95" s="589"/>
      <c r="H95" s="589"/>
      <c r="I95" s="589"/>
      <c r="J95" s="589"/>
      <c r="K95" s="589"/>
      <c r="L95" s="589"/>
      <c r="M95" s="589"/>
      <c r="N95" s="589"/>
      <c r="O95" s="589"/>
      <c r="P95" s="589"/>
      <c r="Q95" s="589"/>
      <c r="R95" s="589"/>
      <c r="S95" s="589"/>
      <c r="T95" s="590"/>
      <c r="U95" s="949">
        <f>SUM(U89:U94)</f>
        <v>0</v>
      </c>
      <c r="V95" s="950"/>
      <c r="W95" s="966"/>
      <c r="X95" s="967"/>
      <c r="Y95" s="967"/>
      <c r="Z95" s="968"/>
    </row>
    <row r="96" spans="1:50" ht="12.95" customHeight="1" thickTop="1">
      <c r="A96" s="957" t="s">
        <v>156</v>
      </c>
      <c r="B96" s="591"/>
      <c r="C96" s="592"/>
      <c r="D96" s="593"/>
      <c r="E96" s="972"/>
      <c r="F96" s="973"/>
      <c r="G96" s="973"/>
      <c r="H96" s="437"/>
      <c r="I96" s="973"/>
      <c r="J96" s="973"/>
      <c r="K96" s="973"/>
      <c r="L96" s="437"/>
      <c r="M96" s="973"/>
      <c r="N96" s="973"/>
      <c r="O96" s="973"/>
      <c r="P96" s="437"/>
      <c r="Q96" s="437"/>
      <c r="R96" s="437"/>
      <c r="S96" s="437"/>
      <c r="T96" s="437"/>
      <c r="U96" s="594"/>
      <c r="V96" s="595"/>
      <c r="W96" s="960" t="s">
        <v>287</v>
      </c>
      <c r="X96" s="961"/>
      <c r="Y96" s="961"/>
      <c r="Z96" s="962"/>
    </row>
    <row r="97" spans="1:26" ht="12.95" customHeight="1">
      <c r="A97" s="958"/>
      <c r="B97" s="596" t="s">
        <v>319</v>
      </c>
      <c r="C97" s="597"/>
      <c r="D97" s="467"/>
      <c r="E97" s="598"/>
      <c r="F97" s="599" t="s">
        <v>219</v>
      </c>
      <c r="G97" s="600"/>
      <c r="H97" s="601" t="s">
        <v>220</v>
      </c>
      <c r="I97" s="602"/>
      <c r="J97" s="599" t="s">
        <v>219</v>
      </c>
      <c r="K97" s="600"/>
      <c r="L97" s="601" t="s">
        <v>220</v>
      </c>
      <c r="M97" s="602"/>
      <c r="N97" s="599" t="s">
        <v>219</v>
      </c>
      <c r="O97" s="600"/>
      <c r="P97" s="601" t="s">
        <v>214</v>
      </c>
      <c r="Q97" s="603"/>
      <c r="R97" s="604"/>
      <c r="S97" s="605"/>
      <c r="T97" s="604"/>
      <c r="U97" s="951">
        <f>+E97*G97+I97*K97+M97*O97+Q97*S97</f>
        <v>0</v>
      </c>
      <c r="V97" s="952"/>
      <c r="W97" s="963"/>
      <c r="X97" s="964"/>
      <c r="Y97" s="964"/>
      <c r="Z97" s="965"/>
    </row>
    <row r="98" spans="1:26" ht="12.95" customHeight="1">
      <c r="A98" s="958"/>
      <c r="B98" s="974" t="s">
        <v>153</v>
      </c>
      <c r="C98" s="975"/>
      <c r="D98" s="606" t="s">
        <v>288</v>
      </c>
      <c r="E98" s="607"/>
      <c r="F98" s="572" t="s">
        <v>327</v>
      </c>
      <c r="G98" s="608"/>
      <c r="H98" s="572" t="s">
        <v>328</v>
      </c>
      <c r="I98" s="573"/>
      <c r="J98" s="572" t="s">
        <v>327</v>
      </c>
      <c r="K98" s="608"/>
      <c r="L98" s="572" t="s">
        <v>328</v>
      </c>
      <c r="M98" s="573"/>
      <c r="N98" s="572" t="s">
        <v>327</v>
      </c>
      <c r="O98" s="608">
        <f>+AT82</f>
        <v>0</v>
      </c>
      <c r="P98" s="572" t="s">
        <v>329</v>
      </c>
      <c r="Q98" s="474"/>
      <c r="R98" s="474"/>
      <c r="S98" s="474"/>
      <c r="T98" s="475"/>
      <c r="U98" s="953">
        <f>+E98*G98+I98*K98+M98*O98</f>
        <v>0</v>
      </c>
      <c r="V98" s="954"/>
      <c r="W98" s="963"/>
      <c r="X98" s="964"/>
      <c r="Y98" s="964"/>
      <c r="Z98" s="965"/>
    </row>
    <row r="99" spans="1:26" ht="12.95" customHeight="1">
      <c r="A99" s="958"/>
      <c r="B99" s="976"/>
      <c r="C99" s="977"/>
      <c r="D99" s="609" t="s">
        <v>157</v>
      </c>
      <c r="E99" s="610"/>
      <c r="F99" s="572" t="s">
        <v>327</v>
      </c>
      <c r="G99" s="611"/>
      <c r="H99" s="612" t="s">
        <v>330</v>
      </c>
      <c r="I99" s="613"/>
      <c r="J99" s="572" t="s">
        <v>327</v>
      </c>
      <c r="K99" s="611"/>
      <c r="L99" s="572" t="s">
        <v>330</v>
      </c>
      <c r="M99" s="613"/>
      <c r="N99" s="612" t="s">
        <v>327</v>
      </c>
      <c r="O99" s="611">
        <f>+AT83</f>
        <v>0</v>
      </c>
      <c r="P99" s="612" t="s">
        <v>329</v>
      </c>
      <c r="Q99" s="578"/>
      <c r="R99" s="578"/>
      <c r="S99" s="578"/>
      <c r="T99" s="579"/>
      <c r="U99" s="955">
        <f>+E99*G99+I99*K99+M99*O99</f>
        <v>0</v>
      </c>
      <c r="V99" s="956"/>
      <c r="W99" s="963"/>
      <c r="X99" s="964"/>
      <c r="Y99" s="964"/>
      <c r="Z99" s="965"/>
    </row>
    <row r="100" spans="1:26" ht="12.95" customHeight="1" thickBot="1">
      <c r="A100" s="959"/>
      <c r="B100" s="586" t="s">
        <v>155</v>
      </c>
      <c r="C100" s="587"/>
      <c r="D100" s="588"/>
      <c r="E100" s="589"/>
      <c r="F100" s="589"/>
      <c r="G100" s="589"/>
      <c r="H100" s="589"/>
      <c r="I100" s="589"/>
      <c r="J100" s="589"/>
      <c r="K100" s="589"/>
      <c r="L100" s="589"/>
      <c r="M100" s="589"/>
      <c r="N100" s="589"/>
      <c r="O100" s="589"/>
      <c r="P100" s="589"/>
      <c r="Q100" s="589"/>
      <c r="R100" s="589"/>
      <c r="S100" s="589"/>
      <c r="T100" s="590"/>
      <c r="U100" s="949">
        <f>SUM(U97:U99)</f>
        <v>0</v>
      </c>
      <c r="V100" s="950"/>
      <c r="W100" s="966"/>
      <c r="X100" s="967"/>
      <c r="Y100" s="967"/>
      <c r="Z100" s="968"/>
    </row>
    <row r="101" spans="1:26" ht="12.95" customHeight="1" thickTop="1">
      <c r="B101" s="223" t="s">
        <v>289</v>
      </c>
      <c r="T101" s="215"/>
      <c r="U101" s="614"/>
      <c r="V101" s="614"/>
      <c r="W101" s="614"/>
      <c r="X101" s="614"/>
      <c r="Y101" s="614"/>
      <c r="Z101" s="215"/>
    </row>
    <row r="102" spans="1:26" ht="12.95" customHeight="1">
      <c r="B102" s="223" t="s">
        <v>331</v>
      </c>
      <c r="L102" s="223"/>
      <c r="U102" s="224"/>
    </row>
    <row r="103" spans="1:26" ht="14.25" customHeight="1">
      <c r="B103" s="223"/>
      <c r="S103" s="429"/>
    </row>
  </sheetData>
  <mergeCells count="224">
    <mergeCell ref="I1:J1"/>
    <mergeCell ref="B4:C6"/>
    <mergeCell ref="D4:D6"/>
    <mergeCell ref="E5:E6"/>
    <mergeCell ref="F5:F6"/>
    <mergeCell ref="R52:U52"/>
    <mergeCell ref="V52:Z52"/>
    <mergeCell ref="AA52:AC52"/>
    <mergeCell ref="AD52:AE53"/>
    <mergeCell ref="A1:B1"/>
    <mergeCell ref="A54:A55"/>
    <mergeCell ref="D54:G54"/>
    <mergeCell ref="R54:U54"/>
    <mergeCell ref="A51:C53"/>
    <mergeCell ref="D51:Q51"/>
    <mergeCell ref="R51:AE51"/>
    <mergeCell ref="D52:G52"/>
    <mergeCell ref="H52:L52"/>
    <mergeCell ref="M52:O52"/>
    <mergeCell ref="P52:Q53"/>
    <mergeCell ref="A75:A77"/>
    <mergeCell ref="B75:B76"/>
    <mergeCell ref="A71:B71"/>
    <mergeCell ref="D71:G71"/>
    <mergeCell ref="H71:L71"/>
    <mergeCell ref="R71:U71"/>
    <mergeCell ref="A61:C61"/>
    <mergeCell ref="A62:A64"/>
    <mergeCell ref="B62:B63"/>
    <mergeCell ref="Q62:Q63"/>
    <mergeCell ref="Q75:Q76"/>
    <mergeCell ref="U88:V88"/>
    <mergeCell ref="U89:V89"/>
    <mergeCell ref="U90:V90"/>
    <mergeCell ref="U91:V91"/>
    <mergeCell ref="U92:V92"/>
    <mergeCell ref="W88:Z88"/>
    <mergeCell ref="A85:B85"/>
    <mergeCell ref="C85:F85"/>
    <mergeCell ref="P82:Q82"/>
    <mergeCell ref="A82:B83"/>
    <mergeCell ref="U100:V100"/>
    <mergeCell ref="U97:V97"/>
    <mergeCell ref="U98:V98"/>
    <mergeCell ref="U99:V99"/>
    <mergeCell ref="A89:A95"/>
    <mergeCell ref="W89:Z95"/>
    <mergeCell ref="B90:B93"/>
    <mergeCell ref="C90:C91"/>
    <mergeCell ref="D92:D93"/>
    <mergeCell ref="U95:V95"/>
    <mergeCell ref="A96:A100"/>
    <mergeCell ref="E96:G96"/>
    <mergeCell ref="I96:K96"/>
    <mergeCell ref="M96:O96"/>
    <mergeCell ref="W96:Z100"/>
    <mergeCell ref="B98:C99"/>
    <mergeCell ref="U93:V93"/>
    <mergeCell ref="U94:V94"/>
    <mergeCell ref="AR1:AT1"/>
    <mergeCell ref="B3:O3"/>
    <mergeCell ref="P3:AI3"/>
    <mergeCell ref="AJ3:AS3"/>
    <mergeCell ref="AT3:AT7"/>
    <mergeCell ref="H4:O4"/>
    <mergeCell ref="P4:Y4"/>
    <mergeCell ref="Z4:AI4"/>
    <mergeCell ref="AJ4:AS4"/>
    <mergeCell ref="G5:G6"/>
    <mergeCell ref="H5:I6"/>
    <mergeCell ref="J5:K5"/>
    <mergeCell ref="L5:M5"/>
    <mergeCell ref="N5:O5"/>
    <mergeCell ref="P5:Q6"/>
    <mergeCell ref="R5:S6"/>
    <mergeCell ref="T5:U5"/>
    <mergeCell ref="V5:W5"/>
    <mergeCell ref="X5:Y5"/>
    <mergeCell ref="Z5:AA6"/>
    <mergeCell ref="AB5:AC6"/>
    <mergeCell ref="AD5:AE5"/>
    <mergeCell ref="AF5:AG5"/>
    <mergeCell ref="AH5:AI5"/>
    <mergeCell ref="AR5:AS5"/>
    <mergeCell ref="J6:K6"/>
    <mergeCell ref="L6:M6"/>
    <mergeCell ref="N6:O6"/>
    <mergeCell ref="T6:U6"/>
    <mergeCell ref="V6:W6"/>
    <mergeCell ref="X6:Y6"/>
    <mergeCell ref="AD6:AE6"/>
    <mergeCell ref="AF6:AG6"/>
    <mergeCell ref="AH6:AI6"/>
    <mergeCell ref="AN6:AO6"/>
    <mergeCell ref="AP6:AQ6"/>
    <mergeCell ref="AR6:AS6"/>
    <mergeCell ref="AJ5:AK6"/>
    <mergeCell ref="AL5:AM6"/>
    <mergeCell ref="AN5:AO5"/>
    <mergeCell ref="AP5:AQ5"/>
    <mergeCell ref="AV24:AX24"/>
    <mergeCell ref="AV25:AV26"/>
    <mergeCell ref="AW26:AW28"/>
    <mergeCell ref="AV29:AW29"/>
    <mergeCell ref="AV30:AX30"/>
    <mergeCell ref="AV31:AV32"/>
    <mergeCell ref="AW32:AW33"/>
    <mergeCell ref="AV34:AW34"/>
    <mergeCell ref="AV35:AX35"/>
    <mergeCell ref="AV36:AW36"/>
    <mergeCell ref="AV37:AW37"/>
    <mergeCell ref="AV38:AW38"/>
    <mergeCell ref="AV45:AW45"/>
    <mergeCell ref="AF51:AS51"/>
    <mergeCell ref="AT51:AU53"/>
    <mergeCell ref="AV51:AX53"/>
    <mergeCell ref="AF52:AI52"/>
    <mergeCell ref="AJ52:AN52"/>
    <mergeCell ref="AO52:AQ52"/>
    <mergeCell ref="AR52:AS53"/>
    <mergeCell ref="AV54:AX54"/>
    <mergeCell ref="AF55:AI55"/>
    <mergeCell ref="AJ55:AN55"/>
    <mergeCell ref="AV55:AX55"/>
    <mergeCell ref="A56:A60"/>
    <mergeCell ref="D57:G57"/>
    <mergeCell ref="H57:L57"/>
    <mergeCell ref="R57:U57"/>
    <mergeCell ref="V57:Z57"/>
    <mergeCell ref="AF57:AI57"/>
    <mergeCell ref="AJ57:AN57"/>
    <mergeCell ref="B58:B59"/>
    <mergeCell ref="Q58:Q59"/>
    <mergeCell ref="AE58:AE59"/>
    <mergeCell ref="AS58:AS59"/>
    <mergeCell ref="AU58:AU59"/>
    <mergeCell ref="D55:G55"/>
    <mergeCell ref="H55:L55"/>
    <mergeCell ref="R55:U55"/>
    <mergeCell ref="V55:Z55"/>
    <mergeCell ref="H54:L54"/>
    <mergeCell ref="V54:Z54"/>
    <mergeCell ref="AF54:AI54"/>
    <mergeCell ref="AJ54:AN54"/>
    <mergeCell ref="AS62:AS63"/>
    <mergeCell ref="AU62:AU63"/>
    <mergeCell ref="A65:A67"/>
    <mergeCell ref="B65:B66"/>
    <mergeCell ref="Q65:Q66"/>
    <mergeCell ref="AE65:AE66"/>
    <mergeCell ref="AS65:AS66"/>
    <mergeCell ref="AU65:AU66"/>
    <mergeCell ref="A68:A70"/>
    <mergeCell ref="B68:B69"/>
    <mergeCell ref="AU68:AU69"/>
    <mergeCell ref="M69:M70"/>
    <mergeCell ref="N69:N70"/>
    <mergeCell ref="O69:O70"/>
    <mergeCell ref="P69:P70"/>
    <mergeCell ref="AA69:AA70"/>
    <mergeCell ref="AB69:AB70"/>
    <mergeCell ref="AC69:AC70"/>
    <mergeCell ref="AD69:AD70"/>
    <mergeCell ref="AO69:AO70"/>
    <mergeCell ref="AP69:AP70"/>
    <mergeCell ref="AQ69:AQ70"/>
    <mergeCell ref="AR69:AR70"/>
    <mergeCell ref="AE62:AE63"/>
    <mergeCell ref="V71:Z71"/>
    <mergeCell ref="AF71:AI71"/>
    <mergeCell ref="AJ71:AN71"/>
    <mergeCell ref="AV71:AX71"/>
    <mergeCell ref="A72:A74"/>
    <mergeCell ref="B72:B73"/>
    <mergeCell ref="Q72:Q73"/>
    <mergeCell ref="AE72:AE73"/>
    <mergeCell ref="AS72:AS73"/>
    <mergeCell ref="AU72:AU73"/>
    <mergeCell ref="M73:M74"/>
    <mergeCell ref="N73:N74"/>
    <mergeCell ref="O73:O74"/>
    <mergeCell ref="AA73:AA74"/>
    <mergeCell ref="AB73:AB74"/>
    <mergeCell ref="AC73:AC74"/>
    <mergeCell ref="AO73:AO74"/>
    <mergeCell ref="AP73:AP74"/>
    <mergeCell ref="AQ73:AQ74"/>
    <mergeCell ref="AE75:AE76"/>
    <mergeCell ref="AS75:AS76"/>
    <mergeCell ref="AU75:AU76"/>
    <mergeCell ref="M76:M77"/>
    <mergeCell ref="N76:N77"/>
    <mergeCell ref="O76:O77"/>
    <mergeCell ref="AA76:AA77"/>
    <mergeCell ref="AB76:AB77"/>
    <mergeCell ref="AC76:AC77"/>
    <mergeCell ref="AO76:AO77"/>
    <mergeCell ref="AP76:AP77"/>
    <mergeCell ref="AQ76:AQ77"/>
    <mergeCell ref="AS78:AS79"/>
    <mergeCell ref="AU78:AU79"/>
    <mergeCell ref="AV78:AX78"/>
    <mergeCell ref="A81:B81"/>
    <mergeCell ref="D81:G81"/>
    <mergeCell ref="H81:L81"/>
    <mergeCell ref="R81:U81"/>
    <mergeCell ref="V81:Z81"/>
    <mergeCell ref="AF81:AI81"/>
    <mergeCell ref="AJ81:AN81"/>
    <mergeCell ref="AV81:AX81"/>
    <mergeCell ref="A78:A80"/>
    <mergeCell ref="B78:B79"/>
    <mergeCell ref="Q78:Q79"/>
    <mergeCell ref="AE78:AE79"/>
    <mergeCell ref="AR82:AS82"/>
    <mergeCell ref="AT82:AU82"/>
    <mergeCell ref="AV82:AX82"/>
    <mergeCell ref="P83:Q83"/>
    <mergeCell ref="AD83:AE83"/>
    <mergeCell ref="AR83:AS83"/>
    <mergeCell ref="AT83:AU83"/>
    <mergeCell ref="A86:B86"/>
    <mergeCell ref="C86:F86"/>
    <mergeCell ref="AD82:AE82"/>
  </mergeCells>
  <phoneticPr fontId="1"/>
  <pageMargins left="0.78740157480314965" right="0.15748031496062992" top="0.51181102362204722" bottom="0.51181102362204722" header="0.51181102362204722" footer="0.51181102362204722"/>
  <pageSetup paperSize="8" scale="56"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showGridLines="0" view="pageBreakPreview" zoomScaleNormal="100" zoomScaleSheetLayoutView="100" workbookViewId="0">
      <selection activeCell="H38" sqref="H38"/>
    </sheetView>
  </sheetViews>
  <sheetFormatPr defaultColWidth="8.625" defaultRowHeight="12.95" customHeight="1"/>
  <cols>
    <col min="1" max="1" width="10.625" style="119" customWidth="1"/>
    <col min="2" max="13" width="8.625" style="119" customWidth="1"/>
    <col min="14" max="14" width="69.125" style="119" customWidth="1"/>
    <col min="15" max="253" width="8.625" style="119"/>
    <col min="254" max="254" width="10.625" style="119" customWidth="1"/>
    <col min="255" max="269" width="8.625" style="119" customWidth="1"/>
    <col min="270" max="270" width="49.25" style="119" customWidth="1"/>
    <col min="271" max="509" width="8.625" style="119"/>
    <col min="510" max="510" width="10.625" style="119" customWidth="1"/>
    <col min="511" max="525" width="8.625" style="119" customWidth="1"/>
    <col min="526" max="526" width="49.25" style="119" customWidth="1"/>
    <col min="527" max="765" width="8.625" style="119"/>
    <col min="766" max="766" width="10.625" style="119" customWidth="1"/>
    <col min="767" max="781" width="8.625" style="119" customWidth="1"/>
    <col min="782" max="782" width="49.25" style="119" customWidth="1"/>
    <col min="783" max="1021" width="8.625" style="119"/>
    <col min="1022" max="1022" width="10.625" style="119" customWidth="1"/>
    <col min="1023" max="1037" width="8.625" style="119" customWidth="1"/>
    <col min="1038" max="1038" width="49.25" style="119" customWidth="1"/>
    <col min="1039" max="1277" width="8.625" style="119"/>
    <col min="1278" max="1278" width="10.625" style="119" customWidth="1"/>
    <col min="1279" max="1293" width="8.625" style="119" customWidth="1"/>
    <col min="1294" max="1294" width="49.25" style="119" customWidth="1"/>
    <col min="1295" max="1533" width="8.625" style="119"/>
    <col min="1534" max="1534" width="10.625" style="119" customWidth="1"/>
    <col min="1535" max="1549" width="8.625" style="119" customWidth="1"/>
    <col min="1550" max="1550" width="49.25" style="119" customWidth="1"/>
    <col min="1551" max="1789" width="8.625" style="119"/>
    <col min="1790" max="1790" width="10.625" style="119" customWidth="1"/>
    <col min="1791" max="1805" width="8.625" style="119" customWidth="1"/>
    <col min="1806" max="1806" width="49.25" style="119" customWidth="1"/>
    <col min="1807" max="2045" width="8.625" style="119"/>
    <col min="2046" max="2046" width="10.625" style="119" customWidth="1"/>
    <col min="2047" max="2061" width="8.625" style="119" customWidth="1"/>
    <col min="2062" max="2062" width="49.25" style="119" customWidth="1"/>
    <col min="2063" max="2301" width="8.625" style="119"/>
    <col min="2302" max="2302" width="10.625" style="119" customWidth="1"/>
    <col min="2303" max="2317" width="8.625" style="119" customWidth="1"/>
    <col min="2318" max="2318" width="49.25" style="119" customWidth="1"/>
    <col min="2319" max="2557" width="8.625" style="119"/>
    <col min="2558" max="2558" width="10.625" style="119" customWidth="1"/>
    <col min="2559" max="2573" width="8.625" style="119" customWidth="1"/>
    <col min="2574" max="2574" width="49.25" style="119" customWidth="1"/>
    <col min="2575" max="2813" width="8.625" style="119"/>
    <col min="2814" max="2814" width="10.625" style="119" customWidth="1"/>
    <col min="2815" max="2829" width="8.625" style="119" customWidth="1"/>
    <col min="2830" max="2830" width="49.25" style="119" customWidth="1"/>
    <col min="2831" max="3069" width="8.625" style="119"/>
    <col min="3070" max="3070" width="10.625" style="119" customWidth="1"/>
    <col min="3071" max="3085" width="8.625" style="119" customWidth="1"/>
    <col min="3086" max="3086" width="49.25" style="119" customWidth="1"/>
    <col min="3087" max="3325" width="8.625" style="119"/>
    <col min="3326" max="3326" width="10.625" style="119" customWidth="1"/>
    <col min="3327" max="3341" width="8.625" style="119" customWidth="1"/>
    <col min="3342" max="3342" width="49.25" style="119" customWidth="1"/>
    <col min="3343" max="3581" width="8.625" style="119"/>
    <col min="3582" max="3582" width="10.625" style="119" customWidth="1"/>
    <col min="3583" max="3597" width="8.625" style="119" customWidth="1"/>
    <col min="3598" max="3598" width="49.25" style="119" customWidth="1"/>
    <col min="3599" max="3837" width="8.625" style="119"/>
    <col min="3838" max="3838" width="10.625" style="119" customWidth="1"/>
    <col min="3839" max="3853" width="8.625" style="119" customWidth="1"/>
    <col min="3854" max="3854" width="49.25" style="119" customWidth="1"/>
    <col min="3855" max="4093" width="8.625" style="119"/>
    <col min="4094" max="4094" width="10.625" style="119" customWidth="1"/>
    <col min="4095" max="4109" width="8.625" style="119" customWidth="1"/>
    <col min="4110" max="4110" width="49.25" style="119" customWidth="1"/>
    <col min="4111" max="4349" width="8.625" style="119"/>
    <col min="4350" max="4350" width="10.625" style="119" customWidth="1"/>
    <col min="4351" max="4365" width="8.625" style="119" customWidth="1"/>
    <col min="4366" max="4366" width="49.25" style="119" customWidth="1"/>
    <col min="4367" max="4605" width="8.625" style="119"/>
    <col min="4606" max="4606" width="10.625" style="119" customWidth="1"/>
    <col min="4607" max="4621" width="8.625" style="119" customWidth="1"/>
    <col min="4622" max="4622" width="49.25" style="119" customWidth="1"/>
    <col min="4623" max="4861" width="8.625" style="119"/>
    <col min="4862" max="4862" width="10.625" style="119" customWidth="1"/>
    <col min="4863" max="4877" width="8.625" style="119" customWidth="1"/>
    <col min="4878" max="4878" width="49.25" style="119" customWidth="1"/>
    <col min="4879" max="5117" width="8.625" style="119"/>
    <col min="5118" max="5118" width="10.625" style="119" customWidth="1"/>
    <col min="5119" max="5133" width="8.625" style="119" customWidth="1"/>
    <col min="5134" max="5134" width="49.25" style="119" customWidth="1"/>
    <col min="5135" max="5373" width="8.625" style="119"/>
    <col min="5374" max="5374" width="10.625" style="119" customWidth="1"/>
    <col min="5375" max="5389" width="8.625" style="119" customWidth="1"/>
    <col min="5390" max="5390" width="49.25" style="119" customWidth="1"/>
    <col min="5391" max="5629" width="8.625" style="119"/>
    <col min="5630" max="5630" width="10.625" style="119" customWidth="1"/>
    <col min="5631" max="5645" width="8.625" style="119" customWidth="1"/>
    <col min="5646" max="5646" width="49.25" style="119" customWidth="1"/>
    <col min="5647" max="5885" width="8.625" style="119"/>
    <col min="5886" max="5886" width="10.625" style="119" customWidth="1"/>
    <col min="5887" max="5901" width="8.625" style="119" customWidth="1"/>
    <col min="5902" max="5902" width="49.25" style="119" customWidth="1"/>
    <col min="5903" max="6141" width="8.625" style="119"/>
    <col min="6142" max="6142" width="10.625" style="119" customWidth="1"/>
    <col min="6143" max="6157" width="8.625" style="119" customWidth="1"/>
    <col min="6158" max="6158" width="49.25" style="119" customWidth="1"/>
    <col min="6159" max="6397" width="8.625" style="119"/>
    <col min="6398" max="6398" width="10.625" style="119" customWidth="1"/>
    <col min="6399" max="6413" width="8.625" style="119" customWidth="1"/>
    <col min="6414" max="6414" width="49.25" style="119" customWidth="1"/>
    <col min="6415" max="6653" width="8.625" style="119"/>
    <col min="6654" max="6654" width="10.625" style="119" customWidth="1"/>
    <col min="6655" max="6669" width="8.625" style="119" customWidth="1"/>
    <col min="6670" max="6670" width="49.25" style="119" customWidth="1"/>
    <col min="6671" max="6909" width="8.625" style="119"/>
    <col min="6910" max="6910" width="10.625" style="119" customWidth="1"/>
    <col min="6911" max="6925" width="8.625" style="119" customWidth="1"/>
    <col min="6926" max="6926" width="49.25" style="119" customWidth="1"/>
    <col min="6927" max="7165" width="8.625" style="119"/>
    <col min="7166" max="7166" width="10.625" style="119" customWidth="1"/>
    <col min="7167" max="7181" width="8.625" style="119" customWidth="1"/>
    <col min="7182" max="7182" width="49.25" style="119" customWidth="1"/>
    <col min="7183" max="7421" width="8.625" style="119"/>
    <col min="7422" max="7422" width="10.625" style="119" customWidth="1"/>
    <col min="7423" max="7437" width="8.625" style="119" customWidth="1"/>
    <col min="7438" max="7438" width="49.25" style="119" customWidth="1"/>
    <col min="7439" max="7677" width="8.625" style="119"/>
    <col min="7678" max="7678" width="10.625" style="119" customWidth="1"/>
    <col min="7679" max="7693" width="8.625" style="119" customWidth="1"/>
    <col min="7694" max="7694" width="49.25" style="119" customWidth="1"/>
    <col min="7695" max="7933" width="8.625" style="119"/>
    <col min="7934" max="7934" width="10.625" style="119" customWidth="1"/>
    <col min="7935" max="7949" width="8.625" style="119" customWidth="1"/>
    <col min="7950" max="7950" width="49.25" style="119" customWidth="1"/>
    <col min="7951" max="8189" width="8.625" style="119"/>
    <col min="8190" max="8190" width="10.625" style="119" customWidth="1"/>
    <col min="8191" max="8205" width="8.625" style="119" customWidth="1"/>
    <col min="8206" max="8206" width="49.25" style="119" customWidth="1"/>
    <col min="8207" max="8445" width="8.625" style="119"/>
    <col min="8446" max="8446" width="10.625" style="119" customWidth="1"/>
    <col min="8447" max="8461" width="8.625" style="119" customWidth="1"/>
    <col min="8462" max="8462" width="49.25" style="119" customWidth="1"/>
    <col min="8463" max="8701" width="8.625" style="119"/>
    <col min="8702" max="8702" width="10.625" style="119" customWidth="1"/>
    <col min="8703" max="8717" width="8.625" style="119" customWidth="1"/>
    <col min="8718" max="8718" width="49.25" style="119" customWidth="1"/>
    <col min="8719" max="8957" width="8.625" style="119"/>
    <col min="8958" max="8958" width="10.625" style="119" customWidth="1"/>
    <col min="8959" max="8973" width="8.625" style="119" customWidth="1"/>
    <col min="8974" max="8974" width="49.25" style="119" customWidth="1"/>
    <col min="8975" max="9213" width="8.625" style="119"/>
    <col min="9214" max="9214" width="10.625" style="119" customWidth="1"/>
    <col min="9215" max="9229" width="8.625" style="119" customWidth="1"/>
    <col min="9230" max="9230" width="49.25" style="119" customWidth="1"/>
    <col min="9231" max="9469" width="8.625" style="119"/>
    <col min="9470" max="9470" width="10.625" style="119" customWidth="1"/>
    <col min="9471" max="9485" width="8.625" style="119" customWidth="1"/>
    <col min="9486" max="9486" width="49.25" style="119" customWidth="1"/>
    <col min="9487" max="9725" width="8.625" style="119"/>
    <col min="9726" max="9726" width="10.625" style="119" customWidth="1"/>
    <col min="9727" max="9741" width="8.625" style="119" customWidth="1"/>
    <col min="9742" max="9742" width="49.25" style="119" customWidth="1"/>
    <col min="9743" max="9981" width="8.625" style="119"/>
    <col min="9982" max="9982" width="10.625" style="119" customWidth="1"/>
    <col min="9983" max="9997" width="8.625" style="119" customWidth="1"/>
    <col min="9998" max="9998" width="49.25" style="119" customWidth="1"/>
    <col min="9999" max="10237" width="8.625" style="119"/>
    <col min="10238" max="10238" width="10.625" style="119" customWidth="1"/>
    <col min="10239" max="10253" width="8.625" style="119" customWidth="1"/>
    <col min="10254" max="10254" width="49.25" style="119" customWidth="1"/>
    <col min="10255" max="10493" width="8.625" style="119"/>
    <col min="10494" max="10494" width="10.625" style="119" customWidth="1"/>
    <col min="10495" max="10509" width="8.625" style="119" customWidth="1"/>
    <col min="10510" max="10510" width="49.25" style="119" customWidth="1"/>
    <col min="10511" max="10749" width="8.625" style="119"/>
    <col min="10750" max="10750" width="10.625" style="119" customWidth="1"/>
    <col min="10751" max="10765" width="8.625" style="119" customWidth="1"/>
    <col min="10766" max="10766" width="49.25" style="119" customWidth="1"/>
    <col min="10767" max="11005" width="8.625" style="119"/>
    <col min="11006" max="11006" width="10.625" style="119" customWidth="1"/>
    <col min="11007" max="11021" width="8.625" style="119" customWidth="1"/>
    <col min="11022" max="11022" width="49.25" style="119" customWidth="1"/>
    <col min="11023" max="11261" width="8.625" style="119"/>
    <col min="11262" max="11262" width="10.625" style="119" customWidth="1"/>
    <col min="11263" max="11277" width="8.625" style="119" customWidth="1"/>
    <col min="11278" max="11278" width="49.25" style="119" customWidth="1"/>
    <col min="11279" max="11517" width="8.625" style="119"/>
    <col min="11518" max="11518" width="10.625" style="119" customWidth="1"/>
    <col min="11519" max="11533" width="8.625" style="119" customWidth="1"/>
    <col min="11534" max="11534" width="49.25" style="119" customWidth="1"/>
    <col min="11535" max="11773" width="8.625" style="119"/>
    <col min="11774" max="11774" width="10.625" style="119" customWidth="1"/>
    <col min="11775" max="11789" width="8.625" style="119" customWidth="1"/>
    <col min="11790" max="11790" width="49.25" style="119" customWidth="1"/>
    <col min="11791" max="12029" width="8.625" style="119"/>
    <col min="12030" max="12030" width="10.625" style="119" customWidth="1"/>
    <col min="12031" max="12045" width="8.625" style="119" customWidth="1"/>
    <col min="12046" max="12046" width="49.25" style="119" customWidth="1"/>
    <col min="12047" max="12285" width="8.625" style="119"/>
    <col min="12286" max="12286" width="10.625" style="119" customWidth="1"/>
    <col min="12287" max="12301" width="8.625" style="119" customWidth="1"/>
    <col min="12302" max="12302" width="49.25" style="119" customWidth="1"/>
    <col min="12303" max="12541" width="8.625" style="119"/>
    <col min="12542" max="12542" width="10.625" style="119" customWidth="1"/>
    <col min="12543" max="12557" width="8.625" style="119" customWidth="1"/>
    <col min="12558" max="12558" width="49.25" style="119" customWidth="1"/>
    <col min="12559" max="12797" width="8.625" style="119"/>
    <col min="12798" max="12798" width="10.625" style="119" customWidth="1"/>
    <col min="12799" max="12813" width="8.625" style="119" customWidth="1"/>
    <col min="12814" max="12814" width="49.25" style="119" customWidth="1"/>
    <col min="12815" max="13053" width="8.625" style="119"/>
    <col min="13054" max="13054" width="10.625" style="119" customWidth="1"/>
    <col min="13055" max="13069" width="8.625" style="119" customWidth="1"/>
    <col min="13070" max="13070" width="49.25" style="119" customWidth="1"/>
    <col min="13071" max="13309" width="8.625" style="119"/>
    <col min="13310" max="13310" width="10.625" style="119" customWidth="1"/>
    <col min="13311" max="13325" width="8.625" style="119" customWidth="1"/>
    <col min="13326" max="13326" width="49.25" style="119" customWidth="1"/>
    <col min="13327" max="13565" width="8.625" style="119"/>
    <col min="13566" max="13566" width="10.625" style="119" customWidth="1"/>
    <col min="13567" max="13581" width="8.625" style="119" customWidth="1"/>
    <col min="13582" max="13582" width="49.25" style="119" customWidth="1"/>
    <col min="13583" max="13821" width="8.625" style="119"/>
    <col min="13822" max="13822" width="10.625" style="119" customWidth="1"/>
    <col min="13823" max="13837" width="8.625" style="119" customWidth="1"/>
    <col min="13838" max="13838" width="49.25" style="119" customWidth="1"/>
    <col min="13839" max="14077" width="8.625" style="119"/>
    <col min="14078" max="14078" width="10.625" style="119" customWidth="1"/>
    <col min="14079" max="14093" width="8.625" style="119" customWidth="1"/>
    <col min="14094" max="14094" width="49.25" style="119" customWidth="1"/>
    <col min="14095" max="14333" width="8.625" style="119"/>
    <col min="14334" max="14334" width="10.625" style="119" customWidth="1"/>
    <col min="14335" max="14349" width="8.625" style="119" customWidth="1"/>
    <col min="14350" max="14350" width="49.25" style="119" customWidth="1"/>
    <col min="14351" max="14589" width="8.625" style="119"/>
    <col min="14590" max="14590" width="10.625" style="119" customWidth="1"/>
    <col min="14591" max="14605" width="8.625" style="119" customWidth="1"/>
    <col min="14606" max="14606" width="49.25" style="119" customWidth="1"/>
    <col min="14607" max="14845" width="8.625" style="119"/>
    <col min="14846" max="14846" width="10.625" style="119" customWidth="1"/>
    <col min="14847" max="14861" width="8.625" style="119" customWidth="1"/>
    <col min="14862" max="14862" width="49.25" style="119" customWidth="1"/>
    <col min="14863" max="15101" width="8.625" style="119"/>
    <col min="15102" max="15102" width="10.625" style="119" customWidth="1"/>
    <col min="15103" max="15117" width="8.625" style="119" customWidth="1"/>
    <col min="15118" max="15118" width="49.25" style="119" customWidth="1"/>
    <col min="15119" max="15357" width="8.625" style="119"/>
    <col min="15358" max="15358" width="10.625" style="119" customWidth="1"/>
    <col min="15359" max="15373" width="8.625" style="119" customWidth="1"/>
    <col min="15374" max="15374" width="49.25" style="119" customWidth="1"/>
    <col min="15375" max="15613" width="8.625" style="119"/>
    <col min="15614" max="15614" width="10.625" style="119" customWidth="1"/>
    <col min="15615" max="15629" width="8.625" style="119" customWidth="1"/>
    <col min="15630" max="15630" width="49.25" style="119" customWidth="1"/>
    <col min="15631" max="15869" width="8.625" style="119"/>
    <col min="15870" max="15870" width="10.625" style="119" customWidth="1"/>
    <col min="15871" max="15885" width="8.625" style="119" customWidth="1"/>
    <col min="15886" max="15886" width="49.25" style="119" customWidth="1"/>
    <col min="15887" max="16125" width="8.625" style="119"/>
    <col min="16126" max="16126" width="10.625" style="119" customWidth="1"/>
    <col min="16127" max="16141" width="8.625" style="119" customWidth="1"/>
    <col min="16142" max="16142" width="49.25" style="119" customWidth="1"/>
    <col min="16143" max="16384" width="8.625" style="119"/>
  </cols>
  <sheetData>
    <row r="1" spans="1:14" ht="15" customHeight="1">
      <c r="A1" s="138" t="s">
        <v>340</v>
      </c>
      <c r="N1" s="173" t="s">
        <v>158</v>
      </c>
    </row>
    <row r="2" spans="1:14" s="139" customFormat="1" ht="15" customHeight="1">
      <c r="E2" s="140" t="s">
        <v>104</v>
      </c>
      <c r="F2" s="140"/>
      <c r="H2" s="140" t="s">
        <v>105</v>
      </c>
      <c r="I2" s="141"/>
      <c r="J2" s="175"/>
      <c r="L2" s="1040" t="s">
        <v>227</v>
      </c>
      <c r="M2" s="1041"/>
      <c r="N2" s="140"/>
    </row>
    <row r="4" spans="1:14" ht="12.95" customHeight="1">
      <c r="A4" s="1031" t="s">
        <v>159</v>
      </c>
      <c r="B4" s="1034" t="s">
        <v>160</v>
      </c>
      <c r="C4" s="1035"/>
      <c r="D4" s="1035"/>
      <c r="E4" s="1035"/>
      <c r="F4" s="1035"/>
      <c r="G4" s="1036"/>
      <c r="H4" s="1042" t="s">
        <v>161</v>
      </c>
      <c r="I4" s="1043"/>
      <c r="J4" s="1043"/>
      <c r="K4" s="1043"/>
      <c r="L4" s="1043"/>
      <c r="M4" s="1045"/>
      <c r="N4" s="142" t="s">
        <v>107</v>
      </c>
    </row>
    <row r="5" spans="1:14" ht="12.95" customHeight="1">
      <c r="A5" s="1032"/>
      <c r="B5" s="1037"/>
      <c r="C5" s="1038"/>
      <c r="D5" s="1038"/>
      <c r="E5" s="1038"/>
      <c r="F5" s="1038"/>
      <c r="G5" s="1039"/>
      <c r="H5" s="1042" t="s">
        <v>109</v>
      </c>
      <c r="I5" s="1043"/>
      <c r="J5" s="1044" t="s">
        <v>110</v>
      </c>
      <c r="K5" s="1043"/>
      <c r="L5" s="1044" t="s">
        <v>162</v>
      </c>
      <c r="M5" s="1045"/>
      <c r="N5" s="143"/>
    </row>
    <row r="6" spans="1:14" ht="12.95" customHeight="1">
      <c r="A6" s="1032"/>
      <c r="B6" s="144" t="s">
        <v>163</v>
      </c>
      <c r="C6" s="145" t="s">
        <v>164</v>
      </c>
      <c r="D6" s="145" t="s">
        <v>165</v>
      </c>
      <c r="E6" s="146" t="s">
        <v>108</v>
      </c>
      <c r="F6" s="147" t="s">
        <v>166</v>
      </c>
      <c r="G6" s="148" t="s">
        <v>167</v>
      </c>
      <c r="H6" s="144" t="s">
        <v>98</v>
      </c>
      <c r="I6" s="143" t="s">
        <v>99</v>
      </c>
      <c r="J6" s="145" t="s">
        <v>98</v>
      </c>
      <c r="K6" s="143" t="s">
        <v>99</v>
      </c>
      <c r="L6" s="145" t="s">
        <v>98</v>
      </c>
      <c r="M6" s="145" t="s">
        <v>99</v>
      </c>
      <c r="N6" s="143"/>
    </row>
    <row r="7" spans="1:14" ht="12.95" customHeight="1" thickBot="1">
      <c r="A7" s="1033"/>
      <c r="B7" s="149"/>
      <c r="C7" s="150" t="s">
        <v>112</v>
      </c>
      <c r="D7" s="150" t="s">
        <v>112</v>
      </c>
      <c r="E7" s="151" t="s">
        <v>111</v>
      </c>
      <c r="F7" s="152"/>
      <c r="G7" s="153"/>
      <c r="H7" s="149" t="s">
        <v>168</v>
      </c>
      <c r="I7" s="154" t="s">
        <v>169</v>
      </c>
      <c r="J7" s="150" t="s">
        <v>168</v>
      </c>
      <c r="K7" s="154" t="s">
        <v>169</v>
      </c>
      <c r="L7" s="150" t="s">
        <v>168</v>
      </c>
      <c r="M7" s="150" t="s">
        <v>169</v>
      </c>
      <c r="N7" s="154"/>
    </row>
    <row r="8" spans="1:14" ht="12.95" customHeight="1" thickTop="1">
      <c r="A8" s="155" t="s">
        <v>170</v>
      </c>
      <c r="B8" s="156"/>
      <c r="C8" s="156"/>
      <c r="D8" s="156"/>
      <c r="E8" s="156"/>
      <c r="F8" s="156"/>
      <c r="G8" s="156"/>
      <c r="H8" s="156"/>
      <c r="I8" s="156"/>
      <c r="J8" s="156"/>
      <c r="K8" s="156"/>
      <c r="L8" s="156"/>
      <c r="M8" s="157"/>
      <c r="N8" s="157"/>
    </row>
    <row r="9" spans="1:14" ht="12.95" customHeight="1">
      <c r="A9" s="158" t="s">
        <v>171</v>
      </c>
      <c r="B9" s="159"/>
      <c r="C9" s="160"/>
      <c r="D9" s="160"/>
      <c r="E9" s="161"/>
      <c r="F9" s="162"/>
      <c r="G9" s="161"/>
      <c r="H9" s="163"/>
      <c r="I9" s="160"/>
      <c r="J9" s="160"/>
      <c r="K9" s="160"/>
      <c r="L9" s="160"/>
      <c r="M9" s="160"/>
      <c r="N9" s="160"/>
    </row>
    <row r="10" spans="1:14" ht="12.95" customHeight="1">
      <c r="A10" s="158" t="s">
        <v>172</v>
      </c>
      <c r="B10" s="159"/>
      <c r="C10" s="160"/>
      <c r="D10" s="160"/>
      <c r="E10" s="161"/>
      <c r="F10" s="162"/>
      <c r="G10" s="161"/>
      <c r="H10" s="163"/>
      <c r="I10" s="160"/>
      <c r="J10" s="160"/>
      <c r="K10" s="160"/>
      <c r="L10" s="160"/>
      <c r="M10" s="160"/>
      <c r="N10" s="160"/>
    </row>
    <row r="11" spans="1:14" ht="12.95" customHeight="1">
      <c r="A11" s="158" t="s">
        <v>173</v>
      </c>
      <c r="B11" s="159"/>
      <c r="C11" s="160"/>
      <c r="D11" s="160"/>
      <c r="E11" s="161"/>
      <c r="F11" s="162"/>
      <c r="G11" s="161"/>
      <c r="H11" s="163"/>
      <c r="I11" s="160"/>
      <c r="J11" s="160"/>
      <c r="K11" s="160"/>
      <c r="L11" s="160"/>
      <c r="M11" s="160"/>
      <c r="N11" s="160"/>
    </row>
    <row r="12" spans="1:14" ht="12.95" customHeight="1">
      <c r="A12" s="158" t="s">
        <v>174</v>
      </c>
      <c r="B12" s="159"/>
      <c r="C12" s="160"/>
      <c r="D12" s="160"/>
      <c r="E12" s="161"/>
      <c r="F12" s="162"/>
      <c r="G12" s="161"/>
      <c r="H12" s="163"/>
      <c r="I12" s="160"/>
      <c r="J12" s="160"/>
      <c r="K12" s="160"/>
      <c r="L12" s="160"/>
      <c r="M12" s="160"/>
      <c r="N12" s="160"/>
    </row>
    <row r="13" spans="1:14" ht="12.95" customHeight="1">
      <c r="A13" s="158" t="s">
        <v>175</v>
      </c>
      <c r="B13" s="159"/>
      <c r="C13" s="160"/>
      <c r="D13" s="160"/>
      <c r="E13" s="161"/>
      <c r="F13" s="162"/>
      <c r="G13" s="161"/>
      <c r="H13" s="163"/>
      <c r="I13" s="160"/>
      <c r="J13" s="160"/>
      <c r="K13" s="160"/>
      <c r="L13" s="160"/>
      <c r="M13" s="160"/>
      <c r="N13" s="160"/>
    </row>
    <row r="14" spans="1:14" ht="12.95" customHeight="1">
      <c r="A14" s="158" t="s">
        <v>176</v>
      </c>
      <c r="B14" s="159"/>
      <c r="C14" s="160"/>
      <c r="D14" s="160"/>
      <c r="E14" s="161"/>
      <c r="F14" s="162"/>
      <c r="G14" s="161"/>
      <c r="H14" s="163"/>
      <c r="I14" s="160"/>
      <c r="J14" s="160"/>
      <c r="K14" s="160"/>
      <c r="L14" s="160"/>
      <c r="M14" s="160"/>
      <c r="N14" s="160"/>
    </row>
    <row r="15" spans="1:14" ht="12.95" customHeight="1">
      <c r="A15" s="158" t="s">
        <v>177</v>
      </c>
      <c r="B15" s="159"/>
      <c r="C15" s="160"/>
      <c r="D15" s="160"/>
      <c r="E15" s="161"/>
      <c r="F15" s="162"/>
      <c r="G15" s="161"/>
      <c r="H15" s="163"/>
      <c r="I15" s="160"/>
      <c r="J15" s="160"/>
      <c r="K15" s="160"/>
      <c r="L15" s="160"/>
      <c r="M15" s="160"/>
      <c r="N15" s="160"/>
    </row>
    <row r="16" spans="1:14" ht="12.95" customHeight="1">
      <c r="A16" s="158" t="s">
        <v>178</v>
      </c>
      <c r="B16" s="159"/>
      <c r="C16" s="160"/>
      <c r="D16" s="160"/>
      <c r="E16" s="161"/>
      <c r="F16" s="162"/>
      <c r="G16" s="161"/>
      <c r="H16" s="163"/>
      <c r="I16" s="160"/>
      <c r="J16" s="160"/>
      <c r="K16" s="160"/>
      <c r="L16" s="160"/>
      <c r="M16" s="160"/>
      <c r="N16" s="160"/>
    </row>
    <row r="17" spans="1:14" ht="12.95" customHeight="1">
      <c r="A17" s="158" t="s">
        <v>179</v>
      </c>
      <c r="B17" s="159"/>
      <c r="C17" s="160"/>
      <c r="D17" s="160"/>
      <c r="E17" s="161"/>
      <c r="F17" s="162"/>
      <c r="G17" s="161"/>
      <c r="H17" s="163"/>
      <c r="I17" s="160"/>
      <c r="J17" s="160"/>
      <c r="K17" s="160"/>
      <c r="L17" s="160"/>
      <c r="M17" s="160"/>
      <c r="N17" s="160"/>
    </row>
    <row r="18" spans="1:14" ht="12.95" customHeight="1">
      <c r="A18" s="158" t="s">
        <v>180</v>
      </c>
      <c r="B18" s="159"/>
      <c r="C18" s="160"/>
      <c r="D18" s="160"/>
      <c r="E18" s="161"/>
      <c r="F18" s="162"/>
      <c r="G18" s="161"/>
      <c r="H18" s="163"/>
      <c r="I18" s="160"/>
      <c r="J18" s="160"/>
      <c r="K18" s="160"/>
      <c r="L18" s="160"/>
      <c r="M18" s="160"/>
      <c r="N18" s="160"/>
    </row>
    <row r="19" spans="1:14" ht="12.95" customHeight="1">
      <c r="A19" s="158" t="s">
        <v>181</v>
      </c>
      <c r="B19" s="159"/>
      <c r="C19" s="160"/>
      <c r="D19" s="160"/>
      <c r="E19" s="161"/>
      <c r="F19" s="162"/>
      <c r="G19" s="161"/>
      <c r="H19" s="163"/>
      <c r="I19" s="160"/>
      <c r="J19" s="160"/>
      <c r="K19" s="160"/>
      <c r="L19" s="160"/>
      <c r="M19" s="160"/>
      <c r="N19" s="160"/>
    </row>
    <row r="20" spans="1:14" ht="12.95" customHeight="1">
      <c r="A20" s="158" t="s">
        <v>182</v>
      </c>
      <c r="B20" s="159"/>
      <c r="C20" s="160"/>
      <c r="D20" s="160"/>
      <c r="E20" s="161"/>
      <c r="F20" s="162"/>
      <c r="G20" s="161"/>
      <c r="H20" s="163"/>
      <c r="I20" s="160"/>
      <c r="J20" s="160"/>
      <c r="K20" s="160"/>
      <c r="L20" s="160"/>
      <c r="M20" s="160"/>
      <c r="N20" s="160"/>
    </row>
    <row r="21" spans="1:14" ht="12.95" customHeight="1">
      <c r="A21" s="158" t="s">
        <v>183</v>
      </c>
      <c r="B21" s="159"/>
      <c r="C21" s="160"/>
      <c r="D21" s="160"/>
      <c r="E21" s="161"/>
      <c r="F21" s="162"/>
      <c r="G21" s="161"/>
      <c r="H21" s="163"/>
      <c r="I21" s="160"/>
      <c r="J21" s="160"/>
      <c r="K21" s="160"/>
      <c r="L21" s="160"/>
      <c r="M21" s="160"/>
      <c r="N21" s="160"/>
    </row>
    <row r="22" spans="1:14" ht="12.95" customHeight="1">
      <c r="A22" s="158" t="s">
        <v>184</v>
      </c>
      <c r="B22" s="159"/>
      <c r="C22" s="160"/>
      <c r="D22" s="160"/>
      <c r="E22" s="161"/>
      <c r="F22" s="162"/>
      <c r="G22" s="161"/>
      <c r="H22" s="163"/>
      <c r="I22" s="160"/>
      <c r="J22" s="160"/>
      <c r="K22" s="160"/>
      <c r="L22" s="160"/>
      <c r="M22" s="160"/>
      <c r="N22" s="160"/>
    </row>
    <row r="23" spans="1:14" ht="12.95" customHeight="1">
      <c r="A23" s="158" t="s">
        <v>185</v>
      </c>
      <c r="B23" s="159"/>
      <c r="C23" s="160"/>
      <c r="D23" s="160"/>
      <c r="E23" s="161"/>
      <c r="F23" s="162"/>
      <c r="G23" s="161"/>
      <c r="H23" s="163"/>
      <c r="I23" s="160"/>
      <c r="J23" s="160"/>
      <c r="K23" s="160"/>
      <c r="L23" s="160"/>
      <c r="M23" s="160"/>
      <c r="N23" s="160"/>
    </row>
    <row r="24" spans="1:14" ht="12.95" customHeight="1">
      <c r="A24" s="158" t="s">
        <v>186</v>
      </c>
      <c r="B24" s="159"/>
      <c r="C24" s="160"/>
      <c r="D24" s="160"/>
      <c r="E24" s="161"/>
      <c r="F24" s="162"/>
      <c r="G24" s="161"/>
      <c r="H24" s="163"/>
      <c r="I24" s="160"/>
      <c r="J24" s="160"/>
      <c r="K24" s="160"/>
      <c r="L24" s="160"/>
      <c r="M24" s="160"/>
      <c r="N24" s="160"/>
    </row>
    <row r="25" spans="1:14" ht="12.95" customHeight="1">
      <c r="A25" s="158" t="s">
        <v>187</v>
      </c>
      <c r="B25" s="159"/>
      <c r="C25" s="160"/>
      <c r="D25" s="160"/>
      <c r="E25" s="161"/>
      <c r="F25" s="162"/>
      <c r="G25" s="161"/>
      <c r="H25" s="163"/>
      <c r="I25" s="160"/>
      <c r="J25" s="160"/>
      <c r="K25" s="160"/>
      <c r="L25" s="160"/>
      <c r="M25" s="160"/>
      <c r="N25" s="160"/>
    </row>
    <row r="26" spans="1:14" ht="12.95" customHeight="1">
      <c r="A26" s="158" t="s">
        <v>188</v>
      </c>
      <c r="B26" s="159"/>
      <c r="C26" s="160"/>
      <c r="D26" s="160"/>
      <c r="E26" s="161"/>
      <c r="F26" s="162"/>
      <c r="G26" s="161"/>
      <c r="H26" s="163"/>
      <c r="I26" s="160"/>
      <c r="J26" s="160"/>
      <c r="K26" s="160"/>
      <c r="L26" s="160"/>
      <c r="M26" s="160"/>
      <c r="N26" s="160"/>
    </row>
    <row r="27" spans="1:14" ht="12.95" customHeight="1">
      <c r="A27" s="158" t="s">
        <v>189</v>
      </c>
      <c r="B27" s="159"/>
      <c r="C27" s="160"/>
      <c r="D27" s="160"/>
      <c r="E27" s="161"/>
      <c r="F27" s="162"/>
      <c r="G27" s="161"/>
      <c r="H27" s="163"/>
      <c r="I27" s="160"/>
      <c r="J27" s="160"/>
      <c r="K27" s="160"/>
      <c r="L27" s="160"/>
      <c r="M27" s="160"/>
      <c r="N27" s="160"/>
    </row>
    <row r="28" spans="1:14" ht="12.95" customHeight="1">
      <c r="A28" s="158" t="s">
        <v>190</v>
      </c>
      <c r="B28" s="159"/>
      <c r="C28" s="160"/>
      <c r="D28" s="160"/>
      <c r="E28" s="161"/>
      <c r="F28" s="162"/>
      <c r="G28" s="161"/>
      <c r="H28" s="163"/>
      <c r="I28" s="160"/>
      <c r="J28" s="160"/>
      <c r="K28" s="160"/>
      <c r="L28" s="160"/>
      <c r="M28" s="160"/>
      <c r="N28" s="160"/>
    </row>
    <row r="29" spans="1:14" ht="12.95" customHeight="1">
      <c r="A29" s="158" t="s">
        <v>191</v>
      </c>
      <c r="B29" s="159"/>
      <c r="C29" s="160"/>
      <c r="D29" s="160"/>
      <c r="E29" s="161"/>
      <c r="F29" s="162"/>
      <c r="G29" s="161"/>
      <c r="H29" s="163"/>
      <c r="I29" s="160"/>
      <c r="J29" s="160"/>
      <c r="K29" s="160"/>
      <c r="L29" s="160"/>
      <c r="M29" s="160"/>
      <c r="N29" s="160"/>
    </row>
    <row r="30" spans="1:14" ht="12.95" customHeight="1">
      <c r="A30" s="158" t="s">
        <v>192</v>
      </c>
      <c r="B30" s="159"/>
      <c r="C30" s="160"/>
      <c r="D30" s="160"/>
      <c r="E30" s="161"/>
      <c r="F30" s="162"/>
      <c r="G30" s="161"/>
      <c r="H30" s="163"/>
      <c r="I30" s="160"/>
      <c r="J30" s="160"/>
      <c r="K30" s="160"/>
      <c r="L30" s="160"/>
      <c r="M30" s="160"/>
      <c r="N30" s="160"/>
    </row>
    <row r="31" spans="1:14" ht="12.95" customHeight="1">
      <c r="A31" s="158" t="s">
        <v>193</v>
      </c>
      <c r="B31" s="159"/>
      <c r="C31" s="160"/>
      <c r="D31" s="160"/>
      <c r="E31" s="161"/>
      <c r="F31" s="162"/>
      <c r="G31" s="161"/>
      <c r="H31" s="163"/>
      <c r="I31" s="160"/>
      <c r="J31" s="160"/>
      <c r="K31" s="160"/>
      <c r="L31" s="160"/>
      <c r="M31" s="160"/>
      <c r="N31" s="160"/>
    </row>
    <row r="32" spans="1:14" ht="12.95" customHeight="1">
      <c r="A32" s="158" t="s">
        <v>194</v>
      </c>
      <c r="B32" s="159"/>
      <c r="C32" s="160"/>
      <c r="D32" s="160"/>
      <c r="E32" s="161"/>
      <c r="F32" s="162"/>
      <c r="G32" s="161"/>
      <c r="H32" s="163"/>
      <c r="I32" s="160"/>
      <c r="J32" s="160"/>
      <c r="K32" s="160"/>
      <c r="L32" s="160"/>
      <c r="M32" s="160"/>
      <c r="N32" s="160"/>
    </row>
    <row r="33" spans="1:14" ht="12.95" customHeight="1">
      <c r="A33" s="158" t="s">
        <v>195</v>
      </c>
      <c r="B33" s="159"/>
      <c r="C33" s="160"/>
      <c r="D33" s="160"/>
      <c r="E33" s="161"/>
      <c r="F33" s="162"/>
      <c r="G33" s="161"/>
      <c r="H33" s="163"/>
      <c r="I33" s="160"/>
      <c r="J33" s="160"/>
      <c r="K33" s="160"/>
      <c r="L33" s="160"/>
      <c r="M33" s="160"/>
      <c r="N33" s="160"/>
    </row>
    <row r="34" spans="1:14" ht="12.95" customHeight="1">
      <c r="A34" s="158" t="s">
        <v>196</v>
      </c>
      <c r="B34" s="159"/>
      <c r="C34" s="160"/>
      <c r="D34" s="160"/>
      <c r="E34" s="161"/>
      <c r="F34" s="162"/>
      <c r="G34" s="161"/>
      <c r="H34" s="163"/>
      <c r="I34" s="160"/>
      <c r="J34" s="160"/>
      <c r="K34" s="160"/>
      <c r="L34" s="160"/>
      <c r="M34" s="160"/>
      <c r="N34" s="160"/>
    </row>
    <row r="35" spans="1:14" ht="12.95" customHeight="1">
      <c r="A35" s="158" t="s">
        <v>197</v>
      </c>
      <c r="B35" s="159"/>
      <c r="C35" s="160"/>
      <c r="D35" s="160"/>
      <c r="E35" s="161"/>
      <c r="F35" s="162"/>
      <c r="G35" s="161"/>
      <c r="H35" s="163"/>
      <c r="I35" s="160"/>
      <c r="J35" s="160"/>
      <c r="K35" s="160"/>
      <c r="L35" s="160"/>
      <c r="M35" s="160"/>
      <c r="N35" s="160"/>
    </row>
    <row r="36" spans="1:14" ht="12.95" customHeight="1">
      <c r="A36" s="158" t="s">
        <v>198</v>
      </c>
      <c r="B36" s="159"/>
      <c r="C36" s="160"/>
      <c r="D36" s="160"/>
      <c r="E36" s="161"/>
      <c r="F36" s="162"/>
      <c r="G36" s="161"/>
      <c r="H36" s="163"/>
      <c r="I36" s="160"/>
      <c r="J36" s="160"/>
      <c r="K36" s="160"/>
      <c r="L36" s="160"/>
      <c r="M36" s="160"/>
      <c r="N36" s="160"/>
    </row>
    <row r="37" spans="1:14" ht="12.95" customHeight="1">
      <c r="A37" s="158" t="s">
        <v>199</v>
      </c>
      <c r="B37" s="159"/>
      <c r="C37" s="160"/>
      <c r="D37" s="160"/>
      <c r="E37" s="161"/>
      <c r="F37" s="162"/>
      <c r="G37" s="161"/>
      <c r="H37" s="163"/>
      <c r="I37" s="160"/>
      <c r="J37" s="160"/>
      <c r="K37" s="160"/>
      <c r="L37" s="160"/>
      <c r="M37" s="160"/>
      <c r="N37" s="160"/>
    </row>
    <row r="38" spans="1:14" ht="12.95" customHeight="1">
      <c r="A38" s="158" t="s">
        <v>200</v>
      </c>
      <c r="B38" s="159"/>
      <c r="C38" s="160"/>
      <c r="D38" s="160"/>
      <c r="E38" s="161"/>
      <c r="F38" s="162"/>
      <c r="G38" s="161"/>
      <c r="H38" s="163"/>
      <c r="I38" s="160"/>
      <c r="J38" s="160"/>
      <c r="K38" s="160"/>
      <c r="L38" s="160"/>
      <c r="M38" s="160"/>
      <c r="N38" s="160"/>
    </row>
    <row r="39" spans="1:14" ht="12.95" customHeight="1">
      <c r="A39" s="161" t="s">
        <v>115</v>
      </c>
      <c r="B39" s="159" t="s">
        <v>201</v>
      </c>
      <c r="C39" s="160" t="s">
        <v>201</v>
      </c>
      <c r="D39" s="160" t="s">
        <v>201</v>
      </c>
      <c r="E39" s="161"/>
      <c r="F39" s="162" t="s">
        <v>201</v>
      </c>
      <c r="G39" s="161" t="s">
        <v>201</v>
      </c>
      <c r="H39" s="163"/>
      <c r="I39" s="160"/>
      <c r="J39" s="160"/>
      <c r="K39" s="160"/>
      <c r="L39" s="160"/>
      <c r="M39" s="160"/>
      <c r="N39" s="160"/>
    </row>
    <row r="40" spans="1:14" ht="12.95" customHeight="1">
      <c r="A40" s="164" t="s">
        <v>202</v>
      </c>
      <c r="B40" s="162"/>
      <c r="C40" s="162"/>
      <c r="D40" s="162"/>
      <c r="E40" s="162"/>
      <c r="F40" s="162"/>
      <c r="G40" s="162"/>
      <c r="H40" s="162"/>
      <c r="I40" s="162"/>
      <c r="J40" s="162"/>
      <c r="K40" s="162"/>
      <c r="L40" s="162"/>
      <c r="M40" s="162"/>
      <c r="N40" s="165" t="s">
        <v>221</v>
      </c>
    </row>
    <row r="41" spans="1:14" ht="12.95" customHeight="1">
      <c r="A41" s="161" t="s">
        <v>203</v>
      </c>
      <c r="B41" s="159"/>
      <c r="C41" s="160"/>
      <c r="D41" s="160"/>
      <c r="E41" s="161"/>
      <c r="F41" s="162"/>
      <c r="G41" s="161"/>
      <c r="H41" s="163"/>
      <c r="I41" s="160"/>
      <c r="J41" s="160"/>
      <c r="K41" s="160"/>
      <c r="L41" s="160"/>
      <c r="M41" s="160"/>
      <c r="N41" s="160"/>
    </row>
    <row r="42" spans="1:14" ht="12.95" customHeight="1">
      <c r="A42" s="161" t="s">
        <v>204</v>
      </c>
      <c r="B42" s="159"/>
      <c r="C42" s="160"/>
      <c r="D42" s="160"/>
      <c r="E42" s="161"/>
      <c r="F42" s="162"/>
      <c r="G42" s="161"/>
      <c r="H42" s="163"/>
      <c r="I42" s="160"/>
      <c r="J42" s="160"/>
      <c r="K42" s="160"/>
      <c r="L42" s="160"/>
      <c r="M42" s="160"/>
      <c r="N42" s="160"/>
    </row>
    <row r="43" spans="1:14" ht="12.95" customHeight="1">
      <c r="A43" s="161" t="s">
        <v>205</v>
      </c>
      <c r="B43" s="159"/>
      <c r="C43" s="160"/>
      <c r="D43" s="160"/>
      <c r="E43" s="161"/>
      <c r="F43" s="162"/>
      <c r="G43" s="161"/>
      <c r="H43" s="163"/>
      <c r="I43" s="160"/>
      <c r="J43" s="160"/>
      <c r="K43" s="160"/>
      <c r="L43" s="160"/>
      <c r="M43" s="160"/>
      <c r="N43" s="160"/>
    </row>
    <row r="44" spans="1:14" ht="12.95" customHeight="1">
      <c r="A44" s="161" t="s">
        <v>206</v>
      </c>
      <c r="B44" s="159"/>
      <c r="C44" s="160"/>
      <c r="D44" s="160"/>
      <c r="E44" s="161"/>
      <c r="F44" s="162"/>
      <c r="G44" s="161"/>
      <c r="H44" s="163"/>
      <c r="I44" s="160"/>
      <c r="J44" s="160"/>
      <c r="K44" s="160"/>
      <c r="L44" s="160"/>
      <c r="M44" s="160"/>
      <c r="N44" s="160"/>
    </row>
    <row r="45" spans="1:14" ht="12.95" customHeight="1">
      <c r="A45" s="161" t="s">
        <v>207</v>
      </c>
      <c r="B45" s="159"/>
      <c r="C45" s="160"/>
      <c r="D45" s="160"/>
      <c r="E45" s="161"/>
      <c r="F45" s="162"/>
      <c r="G45" s="161"/>
      <c r="H45" s="163"/>
      <c r="I45" s="160"/>
      <c r="J45" s="160"/>
      <c r="K45" s="160"/>
      <c r="L45" s="160"/>
      <c r="M45" s="160"/>
      <c r="N45" s="160"/>
    </row>
    <row r="46" spans="1:14" ht="12.95" customHeight="1">
      <c r="A46" s="161" t="s">
        <v>208</v>
      </c>
      <c r="B46" s="159"/>
      <c r="C46" s="160"/>
      <c r="D46" s="160"/>
      <c r="E46" s="161"/>
      <c r="F46" s="162"/>
      <c r="G46" s="161"/>
      <c r="H46" s="163"/>
      <c r="I46" s="160"/>
      <c r="J46" s="160"/>
      <c r="K46" s="160"/>
      <c r="L46" s="160"/>
      <c r="M46" s="160"/>
      <c r="N46" s="160"/>
    </row>
    <row r="47" spans="1:14" ht="12.95" customHeight="1">
      <c r="A47" s="161" t="s">
        <v>209</v>
      </c>
      <c r="B47" s="159"/>
      <c r="C47" s="160"/>
      <c r="D47" s="160"/>
      <c r="E47" s="161"/>
      <c r="F47" s="162"/>
      <c r="G47" s="161"/>
      <c r="H47" s="163"/>
      <c r="I47" s="160"/>
      <c r="J47" s="160"/>
      <c r="K47" s="160"/>
      <c r="L47" s="160"/>
      <c r="M47" s="160"/>
      <c r="N47" s="160"/>
    </row>
    <row r="48" spans="1:14" ht="12.95" customHeight="1">
      <c r="A48" s="161" t="s">
        <v>210</v>
      </c>
      <c r="B48" s="159"/>
      <c r="C48" s="160"/>
      <c r="D48" s="160"/>
      <c r="E48" s="161"/>
      <c r="F48" s="162"/>
      <c r="G48" s="161"/>
      <c r="H48" s="163"/>
      <c r="I48" s="160"/>
      <c r="J48" s="160"/>
      <c r="K48" s="160"/>
      <c r="L48" s="160"/>
      <c r="M48" s="160"/>
      <c r="N48" s="160"/>
    </row>
    <row r="49" spans="1:14" ht="12.95" customHeight="1">
      <c r="A49" s="161" t="s">
        <v>211</v>
      </c>
      <c r="B49" s="159"/>
      <c r="C49" s="160"/>
      <c r="D49" s="160"/>
      <c r="E49" s="161"/>
      <c r="F49" s="162"/>
      <c r="G49" s="161"/>
      <c r="H49" s="163"/>
      <c r="I49" s="160"/>
      <c r="J49" s="160"/>
      <c r="K49" s="160"/>
      <c r="L49" s="160"/>
      <c r="M49" s="160"/>
      <c r="N49" s="160"/>
    </row>
    <row r="50" spans="1:14" ht="12.95" customHeight="1">
      <c r="A50" s="161" t="s">
        <v>212</v>
      </c>
      <c r="B50" s="159"/>
      <c r="C50" s="160"/>
      <c r="D50" s="160"/>
      <c r="E50" s="161"/>
      <c r="F50" s="162"/>
      <c r="G50" s="161"/>
      <c r="H50" s="163"/>
      <c r="I50" s="160"/>
      <c r="J50" s="160"/>
      <c r="K50" s="160"/>
      <c r="L50" s="160"/>
      <c r="M50" s="160"/>
      <c r="N50" s="160"/>
    </row>
    <row r="51" spans="1:14" ht="12.95" customHeight="1">
      <c r="A51" s="161" t="s">
        <v>114</v>
      </c>
      <c r="B51" s="159" t="s">
        <v>201</v>
      </c>
      <c r="C51" s="160" t="s">
        <v>201</v>
      </c>
      <c r="D51" s="160" t="s">
        <v>201</v>
      </c>
      <c r="E51" s="161"/>
      <c r="F51" s="162" t="s">
        <v>201</v>
      </c>
      <c r="G51" s="161" t="s">
        <v>201</v>
      </c>
      <c r="H51" s="163"/>
      <c r="I51" s="160"/>
      <c r="J51" s="160"/>
      <c r="K51" s="160"/>
      <c r="L51" s="160"/>
      <c r="M51" s="160"/>
      <c r="N51" s="160"/>
    </row>
    <row r="52" spans="1:14" ht="12.95" customHeight="1">
      <c r="A52" s="164"/>
      <c r="B52" s="162"/>
      <c r="C52" s="162"/>
      <c r="D52" s="162"/>
      <c r="E52" s="162"/>
      <c r="F52" s="162"/>
      <c r="G52" s="162"/>
      <c r="H52" s="162"/>
      <c r="I52" s="162"/>
      <c r="J52" s="162"/>
      <c r="K52" s="162"/>
      <c r="L52" s="162"/>
      <c r="M52" s="162"/>
      <c r="N52" s="165"/>
    </row>
    <row r="53" spans="1:14" ht="12.95" customHeight="1">
      <c r="A53" s="161"/>
      <c r="B53" s="159"/>
      <c r="C53" s="160"/>
      <c r="D53" s="160"/>
      <c r="E53" s="161"/>
      <c r="F53" s="162"/>
      <c r="G53" s="161"/>
      <c r="H53" s="163"/>
      <c r="I53" s="160"/>
      <c r="J53" s="160"/>
      <c r="K53" s="160"/>
      <c r="L53" s="160"/>
      <c r="M53" s="160"/>
      <c r="N53" s="160"/>
    </row>
    <row r="54" spans="1:14" ht="12.95" customHeight="1">
      <c r="A54" s="161"/>
      <c r="B54" s="159"/>
      <c r="C54" s="160"/>
      <c r="D54" s="160"/>
      <c r="E54" s="161"/>
      <c r="F54" s="162"/>
      <c r="G54" s="161"/>
      <c r="H54" s="163"/>
      <c r="I54" s="160"/>
      <c r="J54" s="160"/>
      <c r="K54" s="160"/>
      <c r="L54" s="160"/>
      <c r="M54" s="160"/>
      <c r="N54" s="160"/>
    </row>
    <row r="55" spans="1:14" ht="12.95" customHeight="1">
      <c r="A55" s="161"/>
      <c r="B55" s="159"/>
      <c r="C55" s="160"/>
      <c r="D55" s="160"/>
      <c r="E55" s="161"/>
      <c r="F55" s="162"/>
      <c r="G55" s="161"/>
      <c r="H55" s="163"/>
      <c r="I55" s="160"/>
      <c r="J55" s="160"/>
      <c r="K55" s="160"/>
      <c r="L55" s="160"/>
      <c r="M55" s="160"/>
      <c r="N55" s="160"/>
    </row>
    <row r="56" spans="1:14" ht="12.95" customHeight="1">
      <c r="A56" s="161"/>
      <c r="B56" s="159"/>
      <c r="C56" s="160"/>
      <c r="D56" s="160"/>
      <c r="E56" s="161"/>
      <c r="F56" s="162"/>
      <c r="G56" s="161"/>
      <c r="H56" s="163"/>
      <c r="I56" s="160"/>
      <c r="J56" s="160"/>
      <c r="K56" s="160"/>
      <c r="L56" s="160"/>
      <c r="M56" s="160"/>
      <c r="N56" s="160"/>
    </row>
    <row r="57" spans="1:14" ht="12.95" customHeight="1">
      <c r="A57" s="161"/>
      <c r="B57" s="159"/>
      <c r="C57" s="160"/>
      <c r="D57" s="160"/>
      <c r="E57" s="161"/>
      <c r="F57" s="162"/>
      <c r="G57" s="161"/>
      <c r="H57" s="163"/>
      <c r="I57" s="160"/>
      <c r="J57" s="160"/>
      <c r="K57" s="160"/>
      <c r="L57" s="160"/>
      <c r="M57" s="160"/>
      <c r="N57" s="160"/>
    </row>
    <row r="58" spans="1:14" ht="12.95" customHeight="1">
      <c r="A58" s="161"/>
      <c r="B58" s="159"/>
      <c r="C58" s="160"/>
      <c r="D58" s="160"/>
      <c r="E58" s="161"/>
      <c r="F58" s="162"/>
      <c r="G58" s="161"/>
      <c r="H58" s="163"/>
      <c r="I58" s="160"/>
      <c r="J58" s="160"/>
      <c r="K58" s="160"/>
      <c r="L58" s="160"/>
      <c r="M58" s="160"/>
      <c r="N58" s="160"/>
    </row>
    <row r="59" spans="1:14" ht="12.95" customHeight="1">
      <c r="A59" s="161"/>
      <c r="B59" s="159"/>
      <c r="C59" s="160"/>
      <c r="D59" s="160"/>
      <c r="E59" s="161"/>
      <c r="F59" s="162"/>
      <c r="G59" s="161"/>
      <c r="H59" s="163"/>
      <c r="I59" s="160"/>
      <c r="J59" s="160"/>
      <c r="K59" s="160"/>
      <c r="L59" s="160"/>
      <c r="M59" s="160"/>
      <c r="N59" s="160"/>
    </row>
    <row r="60" spans="1:14" s="147" customFormat="1" ht="12.95" customHeight="1">
      <c r="A60" s="166"/>
      <c r="B60" s="162"/>
      <c r="C60" s="162"/>
      <c r="D60" s="162"/>
      <c r="E60" s="162"/>
      <c r="F60" s="162"/>
      <c r="G60" s="162"/>
      <c r="H60" s="162"/>
      <c r="I60" s="162"/>
      <c r="J60" s="162"/>
      <c r="K60" s="162"/>
      <c r="L60" s="162"/>
      <c r="M60" s="162"/>
      <c r="N60" s="162"/>
    </row>
    <row r="61" spans="1:14" ht="12.95" customHeight="1">
      <c r="A61" s="161" t="s">
        <v>25</v>
      </c>
      <c r="B61" s="159" t="s">
        <v>201</v>
      </c>
      <c r="C61" s="160" t="s">
        <v>201</v>
      </c>
      <c r="D61" s="160" t="s">
        <v>201</v>
      </c>
      <c r="E61" s="161" t="s">
        <v>201</v>
      </c>
      <c r="F61" s="162" t="s">
        <v>201</v>
      </c>
      <c r="G61" s="161" t="s">
        <v>201</v>
      </c>
      <c r="H61" s="163"/>
      <c r="I61" s="160"/>
      <c r="J61" s="160"/>
      <c r="K61" s="160"/>
      <c r="L61" s="160"/>
      <c r="M61" s="160"/>
      <c r="N61" s="160"/>
    </row>
  </sheetData>
  <mergeCells count="7">
    <mergeCell ref="A4:A7"/>
    <mergeCell ref="B4:G5"/>
    <mergeCell ref="L2:M2"/>
    <mergeCell ref="H5:I5"/>
    <mergeCell ref="J5:K5"/>
    <mergeCell ref="L5:M5"/>
    <mergeCell ref="H4:M4"/>
  </mergeCells>
  <phoneticPr fontId="1"/>
  <pageMargins left="0.78740157480314965" right="0.78740157480314965" top="0.78740157480314965" bottom="0.59055118110236227" header="0.51181102362204722" footer="0.51181102362204722"/>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様式１－１ 表紙</vt:lpstr>
      <vt:lpstr>様式１－１ 質問内容</vt:lpstr>
      <vt:lpstr>様式５－９</vt:lpstr>
      <vt:lpstr>様式５－１０</vt:lpstr>
      <vt:lpstr>様式８－２</vt:lpstr>
      <vt:lpstr>様式８－３</vt:lpstr>
      <vt:lpstr>様式８－４</vt:lpstr>
      <vt:lpstr>様式８－５</vt:lpstr>
      <vt:lpstr>'様式１－１ 質問内容'!Print_Area</vt:lpstr>
      <vt:lpstr>'様式１－１ 表紙'!Print_Area</vt:lpstr>
      <vt:lpstr>'様式８－２'!Print_Area</vt:lpstr>
      <vt:lpstr>'様式８－３'!Print_Area</vt:lpstr>
      <vt:lpstr>'様式８－４'!Print_Area</vt:lpstr>
      <vt:lpstr>'様式８－２'!Print_Titles</vt:lpstr>
      <vt:lpstr>'様式８－３'!Print_Titles</vt:lpstr>
      <vt:lpstr>school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2018-07-09T01:04:58Z</dcterms:created>
  <dcterms:modified xsi:type="dcterms:W3CDTF">2019-04-09T03:54:51Z</dcterms:modified>
</cp:coreProperties>
</file>