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os190005\Desktop\やるべきもの\経営比較分析表R2実績\今回の回答\"/>
    </mc:Choice>
  </mc:AlternateContent>
  <workbookProtection workbookAlgorithmName="SHA-512" workbookHashValue="+KJX2wa2O/Y+JPI/N7vPlIoOXq861nvEVQC8UQ31YZb1flAPR0DVo+zT/SstY02/KZCCSdcWSRYmnDYFbVh6Mw==" workbookSaltValue="N5NHX0Qj6xzeGLzln4fjE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<sst xmlns="http://schemas.openxmlformats.org/spreadsheetml/2006/main" count="228" uniqueCount="115">
  <si>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</si>
  <si>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</si>
  <si>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</si>
  <si>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</si>
  <si>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</si>
  <si>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</si>
  <si>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</si>
  <si>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</si>
  <si>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</si>
  <si>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</si>
  <si>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</si>
  <si>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</si>
  <si>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</si>
  <si>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</si>
  <si>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</si>
  <si>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</si>
  <si>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</si>
  <si>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</si>
  <si>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</si>
  <si>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</si>
  <si>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</si>
  <si>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</si>
  <si>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</si>
  <si>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</si>
  <si>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</si>
  <si>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</si>
  <si>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</si>
  <si>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</si>
  <si>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</si>
  <si>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</si>
  <si>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</si>
  <si>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</si>
  <si>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</si>
  <si>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</si>
  <si>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</si>
  <si>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</si>
  <si>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</si>
  <si>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</si>
  <si>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</si>
  <si>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</si>
  <si>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</si>
  <si>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</si>
  <si>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</si>
  <si>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</si>
  <si>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</si>
  <si>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</si>
  <si>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</si>
  <si>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</si>
  <si>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</si>
  <si>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</si>
  <si>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</si>
  <si>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</si>
  <si>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</si>
  <si>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</si>
  <si>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</si>
  <si>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</si>
  <si>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</si>
  <si>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</si>
  <si>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</si>
  <si>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</si>
  <si>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</si>
  <si>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</si>
  <si>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</si>
  <si>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</si>
  <si>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</si>
  <si>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</si>
  <si>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</si>
  <si>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</si>
  <si>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</si>
  <si>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</si>
  <si>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</si>
  <si>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</si>
  <si>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</si>
  <si>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</si>
  <si>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</si>
  <si>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</si>
  <si>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</si>
  <si>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</si>
  <si>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</si>
  <si>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</si>
  <si>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</si>
  <si>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</si>
  <si>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</si>
  <si>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</si>
  <si>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</si>
  <si>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</si>
  <si>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</si>
  <si>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</si>
  <si>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</si>
  <si>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</si>
  <si>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</si>
  <si>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</si>
  <si>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</si>
  <si>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</si>
  <si>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</si>
  <si>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</si>
  <si>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</si>
  <si>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</si>
  <si>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</si>
  <si>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</si>
  <si>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</si>
  <si>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</si>
  <si>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</si>
  <si>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</si>
  <si>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</si>
  <si>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</si>
  <si>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</si>
  <si>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</si>
  <si>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</si>
  <si>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</si>
  <si>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</si>
  <si>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</si>
  <si>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水需要の減少が見込まれる一方で、老朽化した浄・給水場や管路の更新に多額の事業費を要することとなるが、現在、更新費用の財源の多くを企業債に依存している状況がある。令和元年10月に水道料金を改定し給水収益の確保を図ったが、引き続き、毎年度の収支状況や将来の事業計画を確認しながら、適正な給水収益の確保に努める必要がある。
　将来にわたり安定的に事業を継続していくための取組みを示した「第2次八千代市水道事業経営戦略」に基づき、適正な給水収益を確保しながら、浄・給水場の統廃合や管路の更新等を計画的に進め、経営基盤の強化を図っていく。</t>
    <rPh sb="78" eb="80">
      <t>ジョウキョウ</t>
    </rPh>
    <phoneticPr fontId="4"/>
  </si>
  <si>
    <t xml:space="preserve"> 「①有形固定資産減価償却率」は微増傾向であるが、類似団体平均を下回る「②管路経年化率」及び、類似団体平均を上回る「③管路更新率」に現れているように、老朽化した管路の更新を積極的に進めてきたため、類似団体平均を下回っている。
　今後も引き続き、計画的に管路の更新を行っていくとともに、老朽化が進んでいる浄・給水場の更新も行っていく必要がある。</t>
    <phoneticPr fontId="4"/>
  </si>
  <si>
    <t xml:space="preserve"> 「①経常収支比率」は100％以上を維持し、昨年度を上回った。また、「⑤料金回収率」が100％を上回るとともに、「⑥給水原価」が減少したが、令和元年10月に料金改定を行ったことや費用が減少したことが主な要因となっている。
 「③流動比率」は類似団体平均並みとなっているが、今後、老朽施設の更新等に多額の費用を要するとともに、企業債の借入も増加していくことが見込まれるため、適正な給水収益の確保等により、短期的な債務に対する支払能力を確保していく必要がある。
 「④企業債残高対給水収益比率」は昨年度に比べ減少したものの高い水準にあり、施設の更新費用の財源を企業債に大きく依存している状況である。適正な収入の確保を図るため、令和元年10月に料金改定を実施したが、今後も引き続き、料金水準の妥当性を判断しながら、自己資金の確保や企業債借入の抑制を図る必要がある。
 「⑦施設利用率」は類似団体平均を上回っているが、将来的な水需要の減少が見込まれているため、浄・給水場の統廃合等により、さらなる施設運用の効率化を図っていく必要がある。
 「⑧有収率」が類似団体平均と比べ高いことについては、近年は管路の更新に注力してきたため、漏水が抑えられていることが要因と思われる。</t>
    <rPh sb="15" eb="17">
      <t>イジョウ</t>
    </rPh>
    <rPh sb="22" eb="25">
      <t>サクネンド</t>
    </rPh>
    <rPh sb="26" eb="28">
      <t>ウワマワ</t>
    </rPh>
    <rPh sb="36" eb="38">
      <t>リョウキン</t>
    </rPh>
    <rPh sb="38" eb="41">
      <t>カイシュウリツ</t>
    </rPh>
    <rPh sb="48" eb="50">
      <t>ウワマワ</t>
    </rPh>
    <rPh sb="58" eb="62">
      <t>キュウスイゲンカ</t>
    </rPh>
    <rPh sb="64" eb="66">
      <t>ゲンショウ</t>
    </rPh>
    <rPh sb="70" eb="72">
      <t>レイワ</t>
    </rPh>
    <rPh sb="72" eb="74">
      <t>ガンネン</t>
    </rPh>
    <rPh sb="76" eb="77">
      <t>ツキ</t>
    </rPh>
    <rPh sb="78" eb="80">
      <t>リョウキン</t>
    </rPh>
    <rPh sb="80" eb="82">
      <t>カイテイ</t>
    </rPh>
    <rPh sb="83" eb="84">
      <t>オコナ</t>
    </rPh>
    <rPh sb="89" eb="91">
      <t>ヒヨウ</t>
    </rPh>
    <rPh sb="92" eb="94">
      <t>ゲンショウ</t>
    </rPh>
    <rPh sb="99" eb="100">
      <t>オモ</t>
    </rPh>
    <rPh sb="101" eb="103">
      <t>ヨウイン</t>
    </rPh>
    <rPh sb="120" eb="124">
      <t>ルイジダンタイ</t>
    </rPh>
    <rPh sb="124" eb="126">
      <t>ヘイキン</t>
    </rPh>
    <rPh sb="126" eb="127">
      <t>ナ</t>
    </rPh>
    <rPh sb="261" eb="263">
      <t>スイジュン</t>
    </rPh>
    <rPh sb="282" eb="283">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</si>
</sst>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2.0699999999999998</c:v>
                </c:pt>
                <c:pt idx="1">
                  <c:v>2.13</c:v>
                </c:pt>
                <c:pt idx="2">
                  <c:v>1.7</c:v>
                </c:pt>
                <c:pt idx="3">
                  <c:v>1</c:v>
                </c:pt>
                <c:pt idx="4">
                  <c:v>0.73</c:v>
                </c:pt>
              </c:numCache>
            </c:numRef>
          </c:val>
          <c:extLst>
            <c:ext xmlns:c16="http://schemas.microsoft.com/office/drawing/2014/chart" uri="{C3380CC4-5D6E-409C-BE32-E72D297353CC}">
              <c16:uniqueId val="{00000000-2096-49BB-ACEB-75BABD4ED5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2096-49BB-ACEB-75BABD4ED5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78.040000000000006</c:v>
                </c:pt>
                <c:pt idx="1">
                  <c:v>78.819999999999993</c:v>
                </c:pt>
                <c:pt idx="2">
                  <c:v>78.98</c:v>
                </c:pt>
                <c:pt idx="3">
                  <c:v>79.180000000000007</c:v>
                </c:pt>
                <c:pt idx="4">
                  <c:v>80.52</c:v>
                </c:pt>
              </c:numCache>
            </c:numRef>
          </c:val>
          <c:extLst>
            <c:ext xmlns:c16="http://schemas.microsoft.com/office/drawing/2014/chart" uri="{C3380CC4-5D6E-409C-BE32-E72D297353CC}">
              <c16:uniqueId val="{00000000-7C4B-448E-895A-A9A1158BD6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7C4B-448E-895A-A9A1158BD6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97.42</c:v>
                </c:pt>
                <c:pt idx="1">
                  <c:v>96.57</c:v>
                </c:pt>
                <c:pt idx="2">
                  <c:v>97.14</c:v>
                </c:pt>
                <c:pt idx="3">
                  <c:v>96.3</c:v>
                </c:pt>
                <c:pt idx="4">
                  <c:v>95.77</c:v>
                </c:pt>
              </c:numCache>
            </c:numRef>
          </c:val>
          <c:extLst>
            <c:ext xmlns:c16="http://schemas.microsoft.com/office/drawing/2014/chart" uri="{C3380CC4-5D6E-409C-BE32-E72D297353CC}">
              <c16:uniqueId val="{00000000-32CD-4E88-B56E-4CE4076FAA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32CD-4E88-B56E-4CE4076FAA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114.45</c:v>
                </c:pt>
                <c:pt idx="1">
                  <c:v>112.5</c:v>
                </c:pt>
                <c:pt idx="2">
                  <c:v>112.07</c:v>
                </c:pt>
                <c:pt idx="3">
                  <c:v>117.23</c:v>
                </c:pt>
                <c:pt idx="4">
                  <c:v>123.05</c:v>
                </c:pt>
              </c:numCache>
            </c:numRef>
          </c:val>
          <c:extLst>
            <c:ext xmlns:c16="http://schemas.microsoft.com/office/drawing/2014/chart" uri="{C3380CC4-5D6E-409C-BE32-E72D297353CC}">
              <c16:uniqueId val="{00000000-2DEC-497D-B24D-122524D3B0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2DEC-497D-B24D-122524D3B0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39.909999999999997</c:v>
                </c:pt>
                <c:pt idx="1">
                  <c:v>40.47</c:v>
                </c:pt>
                <c:pt idx="2">
                  <c:v>41.27</c:v>
                </c:pt>
                <c:pt idx="3">
                  <c:v>42.31</c:v>
                </c:pt>
                <c:pt idx="4">
                  <c:v>43.45</c:v>
                </c:pt>
              </c:numCache>
            </c:numRef>
          </c:val>
          <c:extLst>
            <c:ext xmlns:c16="http://schemas.microsoft.com/office/drawing/2014/chart" uri="{C3380CC4-5D6E-409C-BE32-E72D297353CC}">
              <c16:uniqueId val="{00000000-5053-444C-9EA4-C6C83DEC64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5053-444C-9EA4-C6C83DEC64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11.91</c:v>
                </c:pt>
                <c:pt idx="1">
                  <c:v>11.14</c:v>
                </c:pt>
                <c:pt idx="2">
                  <c:v>10.28</c:v>
                </c:pt>
                <c:pt idx="3">
                  <c:v>10.72</c:v>
                </c:pt>
                <c:pt idx="4">
                  <c:v>11.27</c:v>
                </c:pt>
              </c:numCache>
            </c:numRef>
          </c:val>
          <c:extLst>
            <c:ext xmlns:c16="http://schemas.microsoft.com/office/drawing/2014/chart" uri="{C3380CC4-5D6E-409C-BE32-E72D297353CC}">
              <c16:uniqueId val="{00000000-96B6-4D0E-8F3C-CCE4632BDB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96B6-4D0E-8F3C-CCE4632BDB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78-4939-948F-AB83E34657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1678-4939-948F-AB83E34657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332.94</c:v>
                </c:pt>
                <c:pt idx="1">
                  <c:v>303.74</c:v>
                </c:pt>
                <c:pt idx="2">
                  <c:v>303.58999999999997</c:v>
                </c:pt>
                <c:pt idx="3">
                  <c:v>273.67</c:v>
                </c:pt>
                <c:pt idx="4">
                  <c:v>315.61</c:v>
                </c:pt>
              </c:numCache>
            </c:numRef>
          </c:val>
          <c:extLst>
            <c:ext xmlns:c16="http://schemas.microsoft.com/office/drawing/2014/chart" uri="{C3380CC4-5D6E-409C-BE32-E72D297353CC}">
              <c16:uniqueId val="{00000000-F492-4D0F-B9B5-BF69495AFF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F492-4D0F-B9B5-BF69495AFF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455.94</c:v>
                </c:pt>
                <c:pt idx="1">
                  <c:v>452.99</c:v>
                </c:pt>
                <c:pt idx="2">
                  <c:v>459.32</c:v>
                </c:pt>
                <c:pt idx="3">
                  <c:v>441.38</c:v>
                </c:pt>
                <c:pt idx="4">
                  <c:v>410.6</c:v>
                </c:pt>
              </c:numCache>
            </c:numRef>
          </c:val>
          <c:extLst>
            <c:ext xmlns:c16="http://schemas.microsoft.com/office/drawing/2014/chart" uri="{C3380CC4-5D6E-409C-BE32-E72D297353CC}">
              <c16:uniqueId val="{00000000-8514-4258-83C1-9E3888FEF7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8514-4258-83C1-9E3888FEF7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95.36</c:v>
                </c:pt>
                <c:pt idx="1">
                  <c:v>96.4</c:v>
                </c:pt>
                <c:pt idx="2">
                  <c:v>96.3</c:v>
                </c:pt>
                <c:pt idx="3">
                  <c:v>97.45</c:v>
                </c:pt>
                <c:pt idx="4">
                  <c:v>108.22</c:v>
                </c:pt>
              </c:numCache>
            </c:numRef>
          </c:val>
          <c:extLst>
            <c:ext xmlns:c16="http://schemas.microsoft.com/office/drawing/2014/chart" uri="{C3380CC4-5D6E-409C-BE32-E72D297353CC}">
              <c16:uniqueId val="{00000000-2103-4DCF-A640-9E0FF6735C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2103-4DCF-A640-9E0FF6735C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163.77000000000001</c:v>
                </c:pt>
                <c:pt idx="1">
                  <c:v>166.58</c:v>
                </c:pt>
                <c:pt idx="2">
                  <c:v>167.61</c:v>
                </c:pt>
                <c:pt idx="3">
                  <c:v>170.61</c:v>
                </c:pt>
                <c:pt idx="4">
                  <c:v>158.19</c:v>
                </c:pt>
              </c:numCache>
            </c:numRef>
          </c:val>
          <c:extLst>
            <c:ext xmlns:c16="http://schemas.microsoft.com/office/drawing/2014/chart" uri="{C3380CC4-5D6E-409C-BE32-E72D297353CC}">
              <c16:uniqueId val="{00000000-BD2E-4F19-957F-CEC3FA105C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BD2E-4F19-957F-CEC3FA105C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八千代市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202176</v>
      </c>
      <c r="AM8" s="61"/>
      <c r="AN8" s="61"/>
      <c r="AO8" s="61"/>
      <c r="AP8" s="61"/>
      <c r="AQ8" s="61"/>
      <c r="AR8" s="61"/>
      <c r="AS8" s="61"/>
      <c r="AT8" s="52">
        <f>データ!$S$6</f>
        <v>51.39</v>
      </c>
      <c r="AU8" s="53"/>
      <c r="AV8" s="53"/>
      <c r="AW8" s="53"/>
      <c r="AX8" s="53"/>
      <c r="AY8" s="53"/>
      <c r="AZ8" s="53"/>
      <c r="BA8" s="53"/>
      <c r="BB8" s="54">
        <f>データ!$T$6</f>
        <v>3934.15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67.930000000000007</v>
      </c>
      <c r="J10" s="53"/>
      <c r="K10" s="53"/>
      <c r="L10" s="53"/>
      <c r="M10" s="53"/>
      <c r="N10" s="53"/>
      <c r="O10" s="64"/>
      <c r="P10" s="54">
        <f>データ!$P$6</f>
        <v>99.14</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200822</v>
      </c>
      <c r="AM10" s="61"/>
      <c r="AN10" s="61"/>
      <c r="AO10" s="61"/>
      <c r="AP10" s="61"/>
      <c r="AQ10" s="61"/>
      <c r="AR10" s="61"/>
      <c r="AS10" s="61"/>
      <c r="AT10" s="52">
        <f>データ!$V$6</f>
        <v>45.42</v>
      </c>
      <c r="AU10" s="53"/>
      <c r="AV10" s="53"/>
      <c r="AW10" s="53"/>
      <c r="AX10" s="53"/>
      <c r="AY10" s="53"/>
      <c r="AZ10" s="53"/>
      <c r="BA10" s="53"/>
      <c r="BB10" s="54">
        <f>データ!$W$6</f>
        <v>4421.4399999999996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7o9LIUclXUX9O9LVr5ET2FVKu2yTZm5PZ0L/eOavZyslfcw8k3Z3n7xC6wJ73sJK6EtLIa6u5fDw6Pxd4esHw==" saltValue="sJIkgp8iQ/XhrQC3Y30U0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122211</v>
      </c>
      <c r="D6" s="34">
        <f t="shared" si="3"/>
        <v>46</v>
      </c>
      <c r="E6" s="34">
        <f t="shared" si="3"/>
        <v>1</v>
      </c>
      <c r="F6" s="34">
        <f t="shared" si="3"/>
        <v>0</v>
      </c>
      <c r="G6" s="34">
        <f t="shared" si="3"/>
        <v>1</v>
      </c>
      <c r="H6" s="34" t="str">
        <f t="shared" si="3"/>
        <v>千葉県　八千代市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67.930000000000007</v>
      </c>
      <c r="P6" s="35">
        <f t="shared" si="3"/>
        <v>99.14</v>
      </c>
      <c r="Q6" s="35">
        <f t="shared" si="3"/>
        <v>2420</v>
      </c>
      <c r="R6" s="35">
        <f t="shared" si="3"/>
        <v>202176</v>
      </c>
      <c r="S6" s="35">
        <f t="shared" si="3"/>
        <v>51.39</v>
      </c>
      <c r="T6" s="35">
        <f t="shared" si="3"/>
        <v>3934.15</v>
      </c>
      <c r="U6" s="35">
        <f t="shared" si="3"/>
        <v>200822</v>
      </c>
      <c r="V6" s="35">
        <f t="shared" si="3"/>
        <v>45.42</v>
      </c>
      <c r="W6" s="35">
        <f t="shared" si="3"/>
        <v>4421.4399999999996</v>
      </c>
      <c r="X6" s="36">
        <f>IF(X7="",NA(),X7)</f>
        <v>114.45</v>
      </c>
      <c r="Y6" s="36">
        <f t="shared" ref="Y6:AG6" si="4">IF(Y7="",NA(),Y7)</f>
        <v>112.5</v>
      </c>
      <c r="Z6" s="36">
        <f t="shared" si="4"/>
        <v>112.07</v>
      </c>
      <c r="AA6" s="36">
        <f t="shared" si="4"/>
        <v>117.23</v>
      </c>
      <c r="AB6" s="36">
        <f t="shared" si="4"/>
        <v>123.05</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332.94</v>
      </c>
      <c r="AU6" s="36">
        <f t="shared" ref="AU6:BC6" si="6">IF(AU7="",NA(),AU7)</f>
        <v>303.74</v>
      </c>
      <c r="AV6" s="36">
        <f t="shared" si="6"/>
        <v>303.58999999999997</v>
      </c>
      <c r="AW6" s="36">
        <f t="shared" si="6"/>
        <v>273.67</v>
      </c>
      <c r="AX6" s="36">
        <f t="shared" si="6"/>
        <v>315.61</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455.94</v>
      </c>
      <c r="BF6" s="36">
        <f t="shared" ref="BF6:BN6" si="7">IF(BF7="",NA(),BF7)</f>
        <v>452.99</v>
      </c>
      <c r="BG6" s="36">
        <f t="shared" si="7"/>
        <v>459.32</v>
      </c>
      <c r="BH6" s="36">
        <f t="shared" si="7"/>
        <v>441.38</v>
      </c>
      <c r="BI6" s="36">
        <f t="shared" si="7"/>
        <v>410.6</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95.36</v>
      </c>
      <c r="BQ6" s="36">
        <f t="shared" ref="BQ6:BY6" si="8">IF(BQ7="",NA(),BQ7)</f>
        <v>96.4</v>
      </c>
      <c r="BR6" s="36">
        <f t="shared" si="8"/>
        <v>96.3</v>
      </c>
      <c r="BS6" s="36">
        <f t="shared" si="8"/>
        <v>97.45</v>
      </c>
      <c r="BT6" s="36">
        <f t="shared" si="8"/>
        <v>108.22</v>
      </c>
      <c r="BU6" s="36">
        <f t="shared" si="8"/>
        <v>107.61</v>
      </c>
      <c r="BV6" s="36">
        <f t="shared" si="8"/>
        <v>106.02</v>
      </c>
      <c r="BW6" s="36">
        <f t="shared" si="8"/>
        <v>104.84</v>
      </c>
      <c r="BX6" s="36">
        <f t="shared" si="8"/>
        <v>106.11</v>
      </c>
      <c r="BY6" s="36">
        <f t="shared" si="8"/>
        <v>103.75</v>
      </c>
      <c r="BZ6" s="35" t="str">
        <f>IF(BZ7="","",IF(BZ7="-","【-】","【"&amp;SUBSTITUTE(TEXT(BZ7,"#,##0.00"),"-","△")&amp;"】"))</f>
        <v>【100.05】</v>
      </c>
      <c r="CA6" s="36">
        <f>IF(CA7="",NA(),CA7)</f>
        <v>163.77000000000001</v>
      </c>
      <c r="CB6" s="36">
        <f t="shared" ref="CB6:CJ6" si="9">IF(CB7="",NA(),CB7)</f>
        <v>166.58</v>
      </c>
      <c r="CC6" s="36">
        <f t="shared" si="9"/>
        <v>167.61</v>
      </c>
      <c r="CD6" s="36">
        <f t="shared" si="9"/>
        <v>170.61</v>
      </c>
      <c r="CE6" s="36">
        <f t="shared" si="9"/>
        <v>158.19</v>
      </c>
      <c r="CF6" s="36">
        <f t="shared" si="9"/>
        <v>155.69</v>
      </c>
      <c r="CG6" s="36">
        <f t="shared" si="9"/>
        <v>158.6</v>
      </c>
      <c r="CH6" s="36">
        <f t="shared" si="9"/>
        <v>161.82</v>
      </c>
      <c r="CI6" s="36">
        <f t="shared" si="9"/>
        <v>161.03</v>
      </c>
      <c r="CJ6" s="36">
        <f t="shared" si="9"/>
        <v>159.93</v>
      </c>
      <c r="CK6" s="35" t="str">
        <f>IF(CK7="","",IF(CK7="-","【-】","【"&amp;SUBSTITUTE(TEXT(CK7,"#,##0.00"),"-","△")&amp;"】"))</f>
        <v>【166.40】</v>
      </c>
      <c r="CL6" s="36">
        <f>IF(CL7="",NA(),CL7)</f>
        <v>78.040000000000006</v>
      </c>
      <c r="CM6" s="36">
        <f t="shared" ref="CM6:CU6" si="10">IF(CM7="",NA(),CM7)</f>
        <v>78.819999999999993</v>
      </c>
      <c r="CN6" s="36">
        <f t="shared" si="10"/>
        <v>78.98</v>
      </c>
      <c r="CO6" s="36">
        <f t="shared" si="10"/>
        <v>79.180000000000007</v>
      </c>
      <c r="CP6" s="36">
        <f t="shared" si="10"/>
        <v>80.52</v>
      </c>
      <c r="CQ6" s="36">
        <f t="shared" si="10"/>
        <v>62.46</v>
      </c>
      <c r="CR6" s="36">
        <f t="shared" si="10"/>
        <v>62.88</v>
      </c>
      <c r="CS6" s="36">
        <f t="shared" si="10"/>
        <v>62.32</v>
      </c>
      <c r="CT6" s="36">
        <f t="shared" si="10"/>
        <v>61.71</v>
      </c>
      <c r="CU6" s="36">
        <f t="shared" si="10"/>
        <v>63.12</v>
      </c>
      <c r="CV6" s="35" t="str">
        <f>IF(CV7="","",IF(CV7="-","【-】","【"&amp;SUBSTITUTE(TEXT(CV7,"#,##0.00"),"-","△")&amp;"】"))</f>
        <v>【60.69】</v>
      </c>
      <c r="CW6" s="36">
        <f>IF(CW7="",NA(),CW7)</f>
        <v>97.42</v>
      </c>
      <c r="CX6" s="36">
        <f t="shared" ref="CX6:DF6" si="11">IF(CX7="",NA(),CX7)</f>
        <v>96.57</v>
      </c>
      <c r="CY6" s="36">
        <f t="shared" si="11"/>
        <v>97.14</v>
      </c>
      <c r="CZ6" s="36">
        <f t="shared" si="11"/>
        <v>96.3</v>
      </c>
      <c r="DA6" s="36">
        <f t="shared" si="11"/>
        <v>95.77</v>
      </c>
      <c r="DB6" s="36">
        <f t="shared" si="11"/>
        <v>90.62</v>
      </c>
      <c r="DC6" s="36">
        <f t="shared" si="11"/>
        <v>90.13</v>
      </c>
      <c r="DD6" s="36">
        <f t="shared" si="11"/>
        <v>90.19</v>
      </c>
      <c r="DE6" s="36">
        <f t="shared" si="11"/>
        <v>90.03</v>
      </c>
      <c r="DF6" s="36">
        <f t="shared" si="11"/>
        <v>90.09</v>
      </c>
      <c r="DG6" s="35" t="str">
        <f>IF(DG7="","",IF(DG7="-","【-】","【"&amp;SUBSTITUTE(TEXT(DG7,"#,##0.00"),"-","△")&amp;"】"))</f>
        <v>【89.82】</v>
      </c>
      <c r="DH6" s="36">
        <f>IF(DH7="",NA(),DH7)</f>
        <v>39.909999999999997</v>
      </c>
      <c r="DI6" s="36">
        <f t="shared" ref="DI6:DQ6" si="12">IF(DI7="",NA(),DI7)</f>
        <v>40.47</v>
      </c>
      <c r="DJ6" s="36">
        <f t="shared" si="12"/>
        <v>41.27</v>
      </c>
      <c r="DK6" s="36">
        <f t="shared" si="12"/>
        <v>42.31</v>
      </c>
      <c r="DL6" s="36">
        <f t="shared" si="12"/>
        <v>43.45</v>
      </c>
      <c r="DM6" s="36">
        <f t="shared" si="12"/>
        <v>48.01</v>
      </c>
      <c r="DN6" s="36">
        <f t="shared" si="12"/>
        <v>48.01</v>
      </c>
      <c r="DO6" s="36">
        <f t="shared" si="12"/>
        <v>48.86</v>
      </c>
      <c r="DP6" s="36">
        <f t="shared" si="12"/>
        <v>49.6</v>
      </c>
      <c r="DQ6" s="36">
        <f t="shared" si="12"/>
        <v>50.31</v>
      </c>
      <c r="DR6" s="35" t="str">
        <f>IF(DR7="","",IF(DR7="-","【-】","【"&amp;SUBSTITUTE(TEXT(DR7,"#,##0.00"),"-","△")&amp;"】"))</f>
        <v>【50.19】</v>
      </c>
      <c r="DS6" s="36">
        <f>IF(DS7="",NA(),DS7)</f>
        <v>11.91</v>
      </c>
      <c r="DT6" s="36">
        <f t="shared" ref="DT6:EB6" si="13">IF(DT7="",NA(),DT7)</f>
        <v>11.14</v>
      </c>
      <c r="DU6" s="36">
        <f t="shared" si="13"/>
        <v>10.28</v>
      </c>
      <c r="DV6" s="36">
        <f t="shared" si="13"/>
        <v>10.72</v>
      </c>
      <c r="DW6" s="36">
        <f t="shared" si="13"/>
        <v>11.27</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2.0699999999999998</v>
      </c>
      <c r="EE6" s="36">
        <f t="shared" ref="EE6:EM6" si="14">IF(EE7="",NA(),EE7)</f>
        <v>2.13</v>
      </c>
      <c r="EF6" s="36">
        <f t="shared" si="14"/>
        <v>1.7</v>
      </c>
      <c r="EG6" s="36">
        <f t="shared" si="14"/>
        <v>1</v>
      </c>
      <c r="EH6" s="36">
        <f t="shared" si="14"/>
        <v>0.73</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122211</v>
      </c>
      <c r="D7" s="38">
        <v>46</v>
      </c>
      <c r="E7" s="38">
        <v>1</v>
      </c>
      <c r="F7" s="38">
        <v>0</v>
      </c>
      <c r="G7" s="38">
        <v>1</v>
      </c>
      <c r="H7" s="38" t="s">
        <v>93</v>
      </c>
      <c r="I7" s="38" t="s">
        <v>94</v>
      </c>
      <c r="J7" s="38" t="s">
        <v>95</v>
      </c>
      <c r="K7" s="38" t="s">
        <v>96</v>
      </c>
      <c r="L7" s="38" t="s">
        <v>97</v>
      </c>
      <c r="M7" s="38" t="s">
        <v>98</v>
      </c>
      <c r="N7" s="39" t="s">
        <v>99</v>
      </c>
      <c r="O7" s="39">
        <v>67.930000000000007</v>
      </c>
      <c r="P7" s="39">
        <v>99.14</v>
      </c>
      <c r="Q7" s="39">
        <v>2420</v>
      </c>
      <c r="R7" s="39">
        <v>202176</v>
      </c>
      <c r="S7" s="39">
        <v>51.39</v>
      </c>
      <c r="T7" s="39">
        <v>3934.15</v>
      </c>
      <c r="U7" s="39">
        <v>200822</v>
      </c>
      <c r="V7" s="39">
        <v>45.42</v>
      </c>
      <c r="W7" s="39">
        <v>4421.4399999999996</v>
      </c>
      <c r="X7" s="39">
        <v>114.45</v>
      </c>
      <c r="Y7" s="39">
        <v>112.5</v>
      </c>
      <c r="Z7" s="39">
        <v>112.07</v>
      </c>
      <c r="AA7" s="39">
        <v>117.23</v>
      </c>
      <c r="AB7" s="39">
        <v>123.05</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332.94</v>
      </c>
      <c r="AU7" s="39">
        <v>303.74</v>
      </c>
      <c r="AV7" s="39">
        <v>303.58999999999997</v>
      </c>
      <c r="AW7" s="39">
        <v>273.67</v>
      </c>
      <c r="AX7" s="39">
        <v>315.61</v>
      </c>
      <c r="AY7" s="39">
        <v>311.99</v>
      </c>
      <c r="AZ7" s="39">
        <v>307.83</v>
      </c>
      <c r="BA7" s="39">
        <v>318.89</v>
      </c>
      <c r="BB7" s="39">
        <v>309.10000000000002</v>
      </c>
      <c r="BC7" s="39">
        <v>306.08</v>
      </c>
      <c r="BD7" s="39">
        <v>260.31</v>
      </c>
      <c r="BE7" s="39">
        <v>455.94</v>
      </c>
      <c r="BF7" s="39">
        <v>452.99</v>
      </c>
      <c r="BG7" s="39">
        <v>459.32</v>
      </c>
      <c r="BH7" s="39">
        <v>441.38</v>
      </c>
      <c r="BI7" s="39">
        <v>410.6</v>
      </c>
      <c r="BJ7" s="39">
        <v>291.77999999999997</v>
      </c>
      <c r="BK7" s="39">
        <v>295.44</v>
      </c>
      <c r="BL7" s="39">
        <v>290.07</v>
      </c>
      <c r="BM7" s="39">
        <v>290.42</v>
      </c>
      <c r="BN7" s="39">
        <v>294.66000000000003</v>
      </c>
      <c r="BO7" s="39">
        <v>275.67</v>
      </c>
      <c r="BP7" s="39">
        <v>95.36</v>
      </c>
      <c r="BQ7" s="39">
        <v>96.4</v>
      </c>
      <c r="BR7" s="39">
        <v>96.3</v>
      </c>
      <c r="BS7" s="39">
        <v>97.45</v>
      </c>
      <c r="BT7" s="39">
        <v>108.22</v>
      </c>
      <c r="BU7" s="39">
        <v>107.61</v>
      </c>
      <c r="BV7" s="39">
        <v>106.02</v>
      </c>
      <c r="BW7" s="39">
        <v>104.84</v>
      </c>
      <c r="BX7" s="39">
        <v>106.11</v>
      </c>
      <c r="BY7" s="39">
        <v>103.75</v>
      </c>
      <c r="BZ7" s="39">
        <v>100.05</v>
      </c>
      <c r="CA7" s="39">
        <v>163.77000000000001</v>
      </c>
      <c r="CB7" s="39">
        <v>166.58</v>
      </c>
      <c r="CC7" s="39">
        <v>167.61</v>
      </c>
      <c r="CD7" s="39">
        <v>170.61</v>
      </c>
      <c r="CE7" s="39">
        <v>158.19</v>
      </c>
      <c r="CF7" s="39">
        <v>155.69</v>
      </c>
      <c r="CG7" s="39">
        <v>158.6</v>
      </c>
      <c r="CH7" s="39">
        <v>161.82</v>
      </c>
      <c r="CI7" s="39">
        <v>161.03</v>
      </c>
      <c r="CJ7" s="39">
        <v>159.93</v>
      </c>
      <c r="CK7" s="39">
        <v>166.4</v>
      </c>
      <c r="CL7" s="39">
        <v>78.040000000000006</v>
      </c>
      <c r="CM7" s="39">
        <v>78.819999999999993</v>
      </c>
      <c r="CN7" s="39">
        <v>78.98</v>
      </c>
      <c r="CO7" s="39">
        <v>79.180000000000007</v>
      </c>
      <c r="CP7" s="39">
        <v>80.52</v>
      </c>
      <c r="CQ7" s="39">
        <v>62.46</v>
      </c>
      <c r="CR7" s="39">
        <v>62.88</v>
      </c>
      <c r="CS7" s="39">
        <v>62.32</v>
      </c>
      <c r="CT7" s="39">
        <v>61.71</v>
      </c>
      <c r="CU7" s="39">
        <v>63.12</v>
      </c>
      <c r="CV7" s="39">
        <v>60.69</v>
      </c>
      <c r="CW7" s="39">
        <v>97.42</v>
      </c>
      <c r="CX7" s="39">
        <v>96.57</v>
      </c>
      <c r="CY7" s="39">
        <v>97.14</v>
      </c>
      <c r="CZ7" s="39">
        <v>96.3</v>
      </c>
      <c r="DA7" s="39">
        <v>95.77</v>
      </c>
      <c r="DB7" s="39">
        <v>90.62</v>
      </c>
      <c r="DC7" s="39">
        <v>90.13</v>
      </c>
      <c r="DD7" s="39">
        <v>90.19</v>
      </c>
      <c r="DE7" s="39">
        <v>90.03</v>
      </c>
      <c r="DF7" s="39">
        <v>90.09</v>
      </c>
      <c r="DG7" s="39">
        <v>89.82</v>
      </c>
      <c r="DH7" s="39">
        <v>39.909999999999997</v>
      </c>
      <c r="DI7" s="39">
        <v>40.47</v>
      </c>
      <c r="DJ7" s="39">
        <v>41.27</v>
      </c>
      <c r="DK7" s="39">
        <v>42.31</v>
      </c>
      <c r="DL7" s="39">
        <v>43.45</v>
      </c>
      <c r="DM7" s="39">
        <v>48.01</v>
      </c>
      <c r="DN7" s="39">
        <v>48.01</v>
      </c>
      <c r="DO7" s="39">
        <v>48.86</v>
      </c>
      <c r="DP7" s="39">
        <v>49.6</v>
      </c>
      <c r="DQ7" s="39">
        <v>50.31</v>
      </c>
      <c r="DR7" s="39">
        <v>50.19</v>
      </c>
      <c r="DS7" s="39">
        <v>11.91</v>
      </c>
      <c r="DT7" s="39">
        <v>11.14</v>
      </c>
      <c r="DU7" s="39">
        <v>10.28</v>
      </c>
      <c r="DV7" s="39">
        <v>10.72</v>
      </c>
      <c r="DW7" s="39">
        <v>11.27</v>
      </c>
      <c r="DX7" s="39">
        <v>16.170000000000002</v>
      </c>
      <c r="DY7" s="39">
        <v>16.600000000000001</v>
      </c>
      <c r="DZ7" s="39">
        <v>18.510000000000002</v>
      </c>
      <c r="EA7" s="39">
        <v>20.49</v>
      </c>
      <c r="EB7" s="39">
        <v>21.34</v>
      </c>
      <c r="EC7" s="39">
        <v>20.63</v>
      </c>
      <c r="ED7" s="39">
        <v>2.0699999999999998</v>
      </c>
      <c r="EE7" s="39">
        <v>2.13</v>
      </c>
      <c r="EF7" s="39">
        <v>1.7</v>
      </c>
      <c r="EG7" s="39">
        <v>1</v>
      </c>
      <c r="EH7" s="39">
        <v>0.73</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八千代市</cp:lastModifiedBy>
  <cp:lastPrinted>2022-01-11T05:41:19Z</cp:lastPrinted>
  <dcterms:created xsi:type="dcterms:W3CDTF">2021-12-03T06:47:09Z</dcterms:created>
  <dcterms:modified xsi:type="dcterms:W3CDTF">2022-01-12T01:22:40Z</dcterms:modified>
  <cp:category/>
</cp:coreProperties>
</file>