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jos190005\Desktop\やるべきもの\経営比較分析表R2実績\今回の回答\"/>
    </mc:Choice>
  </mc:AlternateContent>
  <workbookProtection workbookAlgorithmName="SHA-512" workbookHashValue="2cVB5xDecMyRsrhsl+SdIwvYaQROWVO0NTKN47BnNfYMLt6ilOZqt80cY8o5Xhe/6B7JjuXqXwOsX4dixN4eCQ==" workbookSaltValue="l7+D4y9qrCsEKiRsJEjQhA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T6" i="5"/>
  <c r="S6" i="5"/>
  <c r="AL8" i="4" s="1"/>
  <c r="R6" i="5"/>
  <c r="AD10" i="4" s="1"/>
  <c r="Q6" i="5"/>
  <c r="P6" i="5"/>
  <c r="O6" i="5"/>
  <c r="I10" i="4" s="1"/>
  <c r="N6" i="5"/>
  <c r="B10" i="4" s="1"/>
  <c r="M6" i="5"/>
  <c r="L6" i="5"/>
  <c r="K6" i="5"/>
  <c r="P8" i="4" s="1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BB10" i="4"/>
  <c r="W10" i="4"/>
  <c r="P10" i="4"/>
  <c r="BB8" i="4"/>
  <c r="AT8" i="4"/>
  <c r="AD8" i="4"/>
  <c r="W8" i="4"/>
  <c r="B8" i="4"/>
  <c r="B6" i="4"/>
</calcChain>
</file>

<file path=xl/sharedStrings.xml><?xml version="1.0" encoding="utf-8"?>
<sst xmlns="http://schemas.openxmlformats.org/spreadsheetml/2006/main" count="236" uniqueCount="116">
  <si>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</si>
  <si>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</si>
  <si>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</si>
  <si>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</si>
  <si>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</si>
  <si>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</si>
  <si>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</si>
  <si>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</si>
  <si>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</si>
  <si>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</si>
  <si>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</si>
  <si>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</si>
  <si>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</si>
  <si>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</si>
  <si>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</si>
  <si>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</si>
  <si>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</si>
  <si>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</si>
  <si>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</si>
  <si>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</si>
  <si>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</si>
  <si>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</si>
  <si>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</si>
  <si>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</si>
  <si>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</si>
  <si>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</si>
  <si>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</si>
  <si>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</si>
  <si>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</si>
  <si>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</si>
  <si>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</si>
  <si>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</si>
  <si>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</si>
  <si>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</si>
  <si>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</si>
  <si>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</si>
  <si>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</si>
  <si>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</si>
  <si>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</si>
  <si>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</si>
  <si>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</si>
  <si>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</si>
  <si>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</si>
  <si>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</si>
  <si>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</si>
  <si>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</si>
  <si>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</si>
  <si>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</si>
  <si>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</si>
  <si>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</si>
  <si>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</si>
  <si>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</si>
  <si>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</si>
  <si>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</si>
  <si>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</si>
  <si>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</si>
  <si>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</si>
  <si>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</si>
  <si>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</si>
  <si>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</si>
  <si>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</si>
  <si>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</si>
  <si>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</si>
  <si>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</si>
  <si>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</si>
  <si>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</si>
  <si>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</si>
  <si>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</si>
  <si>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</si>
  <si>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</si>
  <si>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</si>
  <si>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</si>
  <si>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</si>
  <si>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</si>
  <si>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</si>
  <si>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</si>
  <si>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</si>
  <si>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</si>
  <si>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</si>
  <si>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</si>
  <si>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</si>
  <si>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</si>
  <si>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</si>
  <si>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</si>
  <si>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</si>
  <si>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</si>
  <si>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</si>
  <si>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</si>
  <si>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</si>
  <si>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</si>
  <si>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</si>
  <si>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</si>
  <si>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</si>
  <si>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</si>
  <si>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</si>
  <si>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</si>
  <si>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八千代市</t>
  </si>
  <si>
    <t>法適用</t>
  </si>
  <si>
    <t>下水道事業</t>
  </si>
  <si>
    <t>公共下水道</t>
  </si>
  <si>
    <t>Ab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</si>
  <si>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</si>
  <si>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</si>
  <si>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</si>
  <si>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</si>
  <si>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</si>
  <si>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</si>
  <si>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</si>
  <si>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</si>
  <si>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</si>
  <si>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</si>
  <si>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</si>
  <si>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</si>
  <si>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 「①経常収支比率」及び「⑤経費回収率」は100％を上回っているものの、費用が増加したことにより昨年度よりポイントが減少した。経費の削減等に努めながら、今後の収支見通しを適切に把握し、使用料改定の要否について確認していく必要がある。
 「③流動比率」は平成27年度の下水道使用料改定以降、使用料収入が確保されたこと等により、改善している。
 「④企業債残高対事業規模比率」は類似団体平均と比較して低い状況である。今後、施設の拡張費は減少傾向となる一方、老朽施設の増加に伴い施設の改良費の増加が見込まれるため、将来実施していく事業の規模を適切に把握していくとともに、使用料水準の妥当性を判断しながら、計画的に事業を実施していく必要がある。
 「⑥汚水処理原価」は昨年度より増加し、類似団体平均を上回った。引き続き、維持管理費等の費用の削減に努めていく。
 「⑧水洗化率」は非常に高い水準となっている。引き続き、未接続の解消に努めていく。</t>
    <rPh sb="26" eb="28">
      <t>ウワマワ</t>
    </rPh>
    <rPh sb="36" eb="38">
      <t>ヒヨウ</t>
    </rPh>
    <rPh sb="39" eb="41">
      <t>ゾウカ</t>
    </rPh>
    <rPh sb="48" eb="51">
      <t>サクネンド</t>
    </rPh>
    <rPh sb="58" eb="60">
      <t>ゲンショウ</t>
    </rPh>
    <rPh sb="76" eb="78">
      <t>コンゴ</t>
    </rPh>
    <rPh sb="79" eb="81">
      <t>シュウシ</t>
    </rPh>
    <rPh sb="81" eb="83">
      <t>ミトオ</t>
    </rPh>
    <rPh sb="85" eb="87">
      <t>テキセツ</t>
    </rPh>
    <rPh sb="88" eb="90">
      <t>ハアク</t>
    </rPh>
    <rPh sb="92" eb="95">
      <t>シヨウリョウ</t>
    </rPh>
    <rPh sb="95" eb="97">
      <t>カイテイ</t>
    </rPh>
    <rPh sb="98" eb="100">
      <t>ヨウヒ</t>
    </rPh>
    <rPh sb="104" eb="106">
      <t>カクニン</t>
    </rPh>
    <rPh sb="126" eb="128">
      <t>ヘイセイ</t>
    </rPh>
    <rPh sb="130" eb="132">
      <t>ネンド</t>
    </rPh>
    <rPh sb="218" eb="220">
      <t>ケイコウ</t>
    </rPh>
    <rPh sb="330" eb="333">
      <t>サクネンド</t>
    </rPh>
    <rPh sb="335" eb="337">
      <t>ゾウカ</t>
    </rPh>
    <rPh sb="346" eb="347">
      <t>ウエ</t>
    </rPh>
    <rPh sb="363" eb="365">
      <t>ヒヨウ</t>
    </rPh>
    <phoneticPr fontId="4"/>
  </si>
  <si>
    <t>　平成27年度に行った使用料の改定による収入の確保により、これまで経営指標は改善傾向が見られていたが、令和2年度は維持管理費等の費用が増加したことにより、経常収支比率及び経費回収率において、ポイントの減少が見受けられた。
　また、今後、人口減少に伴い水需要が減少し、その一方で、老朽施設の増加が見込まれる。
　このため、将来にわたり安定的に事業を継続していくための取組みを示した「第2次八千代市公共下水道事業経営戦略」に基づき、適正な使用料収入を確保してくとともに、「ストックマネジメント計画」の実施により、長期的な視点から計画的に施設の更新を行い、経営基盤の強化を図っていく。</t>
    <rPh sb="6" eb="7">
      <t>ド</t>
    </rPh>
    <rPh sb="33" eb="35">
      <t>ケイエイ</t>
    </rPh>
    <rPh sb="51" eb="53">
      <t>レイワ</t>
    </rPh>
    <rPh sb="54" eb="56">
      <t>ネンド</t>
    </rPh>
    <rPh sb="57" eb="62">
      <t>イジカンリヒ</t>
    </rPh>
    <rPh sb="62" eb="63">
      <t>トウ</t>
    </rPh>
    <rPh sb="64" eb="66">
      <t>ヒヨウ</t>
    </rPh>
    <rPh sb="67" eb="69">
      <t>ゾウカ</t>
    </rPh>
    <rPh sb="77" eb="81">
      <t>ケイジョウシュウシ</t>
    </rPh>
    <rPh sb="81" eb="83">
      <t>ヒリツ</t>
    </rPh>
    <rPh sb="83" eb="84">
      <t>オヨ</t>
    </rPh>
    <rPh sb="85" eb="90">
      <t>ケイヒカイシュウリツ</t>
    </rPh>
    <rPh sb="100" eb="102">
      <t>ゲンショウ</t>
    </rPh>
    <rPh sb="103" eb="105">
      <t>ミウ</t>
    </rPh>
    <rPh sb="135" eb="137">
      <t>イッポウ</t>
    </rPh>
    <rPh sb="147" eb="149">
      <t>ミコ</t>
    </rPh>
    <rPh sb="266" eb="268">
      <t>シセツ</t>
    </rPh>
    <rPh sb="269" eb="271">
      <t>コウシン</t>
    </rPh>
    <rPh sb="272" eb="273">
      <t>オコナ</t>
    </rPh>
    <phoneticPr fontId="4"/>
  </si>
  <si>
    <t>　下水道施設の経年化により「①有形固定資産減価償却率」は増加傾向にあり、類似団体平均を若干上回っている。また、「②管渠老朽化率」に現れているように、布設から法定耐用年数の50年を超える管渠が令和元年度より発生しているが、今後、このポイントが上昇していくことが予想される。
 「③管渠改善率」は、令和2年度は0となっているが、令和2年2月に策定したストックマネジメント計画に基づき、今後、計画的に老朽管渠の更新を行っていく。</t>
    <rPh sb="43" eb="45">
      <t>ジャッカン</t>
    </rPh>
    <rPh sb="45" eb="47">
      <t>ウワマワ</t>
    </rPh>
    <rPh sb="57" eb="59">
      <t>カンキョ</t>
    </rPh>
    <rPh sb="59" eb="63">
      <t>ロウキュウカリツ</t>
    </rPh>
    <rPh sb="65" eb="66">
      <t>アラワ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</si>
</sst>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justify" vertical="top" wrapText="1"/>
      <protection locked="0"/>
    </xf>
    <xf numFmtId="0" fontId="5" fillId="0" borderId="0" xfId="0" applyFont="1" applyBorder="1" applyAlignment="1" applyProtection="1">
      <alignment horizontal="justify" vertical="top" wrapText="1"/>
      <protection locked="0"/>
    </xf>
    <xf numFmtId="0" fontId="5" fillId="0" borderId="7" xfId="0" applyFont="1" applyBorder="1" applyAlignment="1" applyProtection="1">
      <alignment horizontal="justify" vertical="top" wrapText="1"/>
      <protection locked="0"/>
    </xf>
    <xf numFmtId="0" fontId="5" fillId="0" borderId="8" xfId="0" applyFont="1" applyBorder="1" applyAlignment="1" applyProtection="1">
      <alignment horizontal="justify" vertical="top" wrapText="1"/>
      <protection locked="0"/>
    </xf>
    <xf numFmtId="0" fontId="5" fillId="0" borderId="1" xfId="0" applyFont="1" applyBorder="1" applyAlignment="1" applyProtection="1">
      <alignment horizontal="justify" vertical="top" wrapText="1"/>
      <protection locked="0"/>
    </xf>
    <xf numFmtId="0" fontId="5" fillId="0" borderId="9" xfId="0" applyFont="1" applyBorder="1" applyAlignment="1" applyProtection="1">
      <alignment horizontal="justify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0.03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8-4AC5-B110-0AAB380F2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0.1</c:v>
                </c:pt>
                <c:pt idx="2">
                  <c:v>0.12</c:v>
                </c:pt>
                <c:pt idx="3">
                  <c:v>0.19</c:v>
                </c:pt>
                <c:pt idx="4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8-4AC5-B110-0AAB380F2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9-4973-A349-9B13BBC0C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69.23</c:v>
                </c:pt>
                <c:pt idx="1">
                  <c:v>70.37</c:v>
                </c:pt>
                <c:pt idx="2">
                  <c:v>68.3</c:v>
                </c:pt>
                <c:pt idx="3">
                  <c:v>67.37</c:v>
                </c:pt>
                <c:pt idx="4">
                  <c:v>67.709999999999994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9-4973-A349-9B13BBC0C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99.17</c:v>
                </c:pt>
                <c:pt idx="1">
                  <c:v>99.06</c:v>
                </c:pt>
                <c:pt idx="2">
                  <c:v>99.12</c:v>
                </c:pt>
                <c:pt idx="3">
                  <c:v>99.16</c:v>
                </c:pt>
                <c:pt idx="4">
                  <c:v>99.19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4-405A-9A45-CDDC7F6F9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96.84</c:v>
                </c:pt>
                <c:pt idx="1">
                  <c:v>96.75</c:v>
                </c:pt>
                <c:pt idx="2">
                  <c:v>96.78</c:v>
                </c:pt>
                <c:pt idx="3">
                  <c:v>97</c:v>
                </c:pt>
                <c:pt idx="4">
                  <c:v>97.24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4-405A-9A45-CDDC7F6F9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107.01</c:v>
                </c:pt>
                <c:pt idx="1">
                  <c:v>105.23</c:v>
                </c:pt>
                <c:pt idx="2">
                  <c:v>105.7</c:v>
                </c:pt>
                <c:pt idx="3">
                  <c:v>105.18</c:v>
                </c:pt>
                <c:pt idx="4">
                  <c:v>102.37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6C-4F7D-A0A1-37683E0B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106.96</c:v>
                </c:pt>
                <c:pt idx="1">
                  <c:v>106.55</c:v>
                </c:pt>
                <c:pt idx="2">
                  <c:v>106.78</c:v>
                </c:pt>
                <c:pt idx="3">
                  <c:v>106.31</c:v>
                </c:pt>
                <c:pt idx="4">
                  <c:v>107.05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C-4F7D-A0A1-37683E0B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23.17</c:v>
                </c:pt>
                <c:pt idx="1">
                  <c:v>25.74</c:v>
                </c:pt>
                <c:pt idx="2">
                  <c:v>27.73</c:v>
                </c:pt>
                <c:pt idx="3">
                  <c:v>28.7</c:v>
                </c:pt>
                <c:pt idx="4">
                  <c:v>31.14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9-49C7-B7BC-B055E1B29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28.42</c:v>
                </c:pt>
                <c:pt idx="1">
                  <c:v>28.24</c:v>
                </c:pt>
                <c:pt idx="2">
                  <c:v>29.38</c:v>
                </c:pt>
                <c:pt idx="3">
                  <c:v>30.6</c:v>
                </c:pt>
                <c:pt idx="4">
                  <c:v>27.39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9-49C7-B7BC-B055E1B29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7.45</c:v>
                </c:pt>
                <c:pt idx="4" formatCode="#,##0.00;&quot;△&quot;#,##0.00;&quot;-&quot;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E-4FAC-A703-44CBBC54D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3.01</c:v>
                </c:pt>
                <c:pt idx="1">
                  <c:v>3.67</c:v>
                </c:pt>
                <c:pt idx="2">
                  <c:v>3.45</c:v>
                </c:pt>
                <c:pt idx="3">
                  <c:v>5.0199999999999996</c:v>
                </c:pt>
                <c:pt idx="4">
                  <c:v>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E-4FAC-A703-44CBBC54D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B-45FC-AA01-99BC4ED41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0.41</c:v>
                </c:pt>
                <c:pt idx="2">
                  <c:v>0.19</c:v>
                </c:pt>
                <c:pt idx="3">
                  <c:v>0.05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B-45FC-AA01-99BC4ED41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94.39</c:v>
                </c:pt>
                <c:pt idx="1">
                  <c:v>133.69999999999999</c:v>
                </c:pt>
                <c:pt idx="2">
                  <c:v>188.41</c:v>
                </c:pt>
                <c:pt idx="3">
                  <c:v>212.92</c:v>
                </c:pt>
                <c:pt idx="4">
                  <c:v>243.59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3-4695-A5CC-4C2AF289D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72.739999999999995</c:v>
                </c:pt>
                <c:pt idx="1">
                  <c:v>83.46</c:v>
                </c:pt>
                <c:pt idx="2">
                  <c:v>80.64</c:v>
                </c:pt>
                <c:pt idx="3">
                  <c:v>88.1</c:v>
                </c:pt>
                <c:pt idx="4">
                  <c:v>84.84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3-4695-A5CC-4C2AF289D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357.65</c:v>
                </c:pt>
                <c:pt idx="1">
                  <c:v>352.37</c:v>
                </c:pt>
                <c:pt idx="2">
                  <c:v>357.61</c:v>
                </c:pt>
                <c:pt idx="3">
                  <c:v>362.85</c:v>
                </c:pt>
                <c:pt idx="4">
                  <c:v>341.39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6-45F7-81F4-24E46744A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596.44000000000005</c:v>
                </c:pt>
                <c:pt idx="1">
                  <c:v>612.6</c:v>
                </c:pt>
                <c:pt idx="2">
                  <c:v>606.79999999999995</c:v>
                </c:pt>
                <c:pt idx="3">
                  <c:v>585.55999999999995</c:v>
                </c:pt>
                <c:pt idx="4">
                  <c:v>565.62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6-45F7-81F4-24E46744A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109.83</c:v>
                </c:pt>
                <c:pt idx="1">
                  <c:v>107.77</c:v>
                </c:pt>
                <c:pt idx="2">
                  <c:v>108.96</c:v>
                </c:pt>
                <c:pt idx="3">
                  <c:v>107.9</c:v>
                </c:pt>
                <c:pt idx="4">
                  <c:v>104.04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E-4536-9FC4-4B888D377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102.42</c:v>
                </c:pt>
                <c:pt idx="1">
                  <c:v>100.97</c:v>
                </c:pt>
                <c:pt idx="2">
                  <c:v>101.84</c:v>
                </c:pt>
                <c:pt idx="3">
                  <c:v>101.62</c:v>
                </c:pt>
                <c:pt idx="4">
                  <c:v>102.36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E-4536-9FC4-4B888D377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116.33</c:v>
                </c:pt>
                <c:pt idx="1">
                  <c:v>118.48</c:v>
                </c:pt>
                <c:pt idx="2">
                  <c:v>116.6</c:v>
                </c:pt>
                <c:pt idx="3">
                  <c:v>117</c:v>
                </c:pt>
                <c:pt idx="4">
                  <c:v>118.92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B-48D5-B7D4-F7A03718D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116.2</c:v>
                </c:pt>
                <c:pt idx="1">
                  <c:v>118.78</c:v>
                </c:pt>
                <c:pt idx="2">
                  <c:v>119.39</c:v>
                </c:pt>
                <c:pt idx="3">
                  <c:v>117.41</c:v>
                </c:pt>
                <c:pt idx="4">
                  <c:v>114.01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B-48D5-B7D4-F7A03718D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【705.21】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【134.52】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【36.52】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千葉県　八千代市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公共下水道</v>
      </c>
      <c r="Q8" s="72"/>
      <c r="R8" s="72"/>
      <c r="S8" s="72"/>
      <c r="T8" s="72"/>
      <c r="U8" s="72"/>
      <c r="V8" s="72"/>
      <c r="W8" s="72" t="str">
        <f>データ!L6</f>
        <v>Ab</v>
      </c>
      <c r="X8" s="72"/>
      <c r="Y8" s="72"/>
      <c r="Z8" s="72"/>
      <c r="AA8" s="72"/>
      <c r="AB8" s="72"/>
      <c r="AC8" s="72"/>
      <c r="AD8" s="73" t="str">
        <f>データ!$M$6</f>
        <v>自治体職員</v>
      </c>
      <c r="AE8" s="73"/>
      <c r="AF8" s="73"/>
      <c r="AG8" s="73"/>
      <c r="AH8" s="73"/>
      <c r="AI8" s="73"/>
      <c r="AJ8" s="73"/>
      <c r="AK8" s="3"/>
      <c r="AL8" s="69">
        <f>データ!S6</f>
        <v>202176</v>
      </c>
      <c r="AM8" s="69"/>
      <c r="AN8" s="69"/>
      <c r="AO8" s="69"/>
      <c r="AP8" s="69"/>
      <c r="AQ8" s="69"/>
      <c r="AR8" s="69"/>
      <c r="AS8" s="69"/>
      <c r="AT8" s="68">
        <f>データ!T6</f>
        <v>51.39</v>
      </c>
      <c r="AU8" s="68"/>
      <c r="AV8" s="68"/>
      <c r="AW8" s="68"/>
      <c r="AX8" s="68"/>
      <c r="AY8" s="68"/>
      <c r="AZ8" s="68"/>
      <c r="BA8" s="68"/>
      <c r="BB8" s="68">
        <f>データ!U6</f>
        <v>3934.15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>
        <f>データ!O6</f>
        <v>80.069999999999993</v>
      </c>
      <c r="J10" s="68"/>
      <c r="K10" s="68"/>
      <c r="L10" s="68"/>
      <c r="M10" s="68"/>
      <c r="N10" s="68"/>
      <c r="O10" s="68"/>
      <c r="P10" s="68">
        <f>データ!P6</f>
        <v>92.49</v>
      </c>
      <c r="Q10" s="68"/>
      <c r="R10" s="68"/>
      <c r="S10" s="68"/>
      <c r="T10" s="68"/>
      <c r="U10" s="68"/>
      <c r="V10" s="68"/>
      <c r="W10" s="68">
        <f>データ!Q6</f>
        <v>81.5</v>
      </c>
      <c r="X10" s="68"/>
      <c r="Y10" s="68"/>
      <c r="Z10" s="68"/>
      <c r="AA10" s="68"/>
      <c r="AB10" s="68"/>
      <c r="AC10" s="68"/>
      <c r="AD10" s="69">
        <f>データ!R6</f>
        <v>2101</v>
      </c>
      <c r="AE10" s="69"/>
      <c r="AF10" s="69"/>
      <c r="AG10" s="69"/>
      <c r="AH10" s="69"/>
      <c r="AI10" s="69"/>
      <c r="AJ10" s="69"/>
      <c r="AK10" s="2"/>
      <c r="AL10" s="69">
        <f>データ!V6</f>
        <v>187353</v>
      </c>
      <c r="AM10" s="69"/>
      <c r="AN10" s="69"/>
      <c r="AO10" s="69"/>
      <c r="AP10" s="69"/>
      <c r="AQ10" s="69"/>
      <c r="AR10" s="69"/>
      <c r="AS10" s="69"/>
      <c r="AT10" s="68">
        <f>データ!W6</f>
        <v>20.11</v>
      </c>
      <c r="AU10" s="68"/>
      <c r="AV10" s="68"/>
      <c r="AW10" s="68"/>
      <c r="AX10" s="68"/>
      <c r="AY10" s="68"/>
      <c r="AZ10" s="68"/>
      <c r="BA10" s="68"/>
      <c r="BB10" s="68">
        <f>データ!X6</f>
        <v>9316.41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113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115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114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【106.67】</v>
      </c>
      <c r="F85" s="26" t="str">
        <f>データ!AT6</f>
        <v>【3.64】</v>
      </c>
      <c r="G85" s="26" t="str">
        <f>データ!BE6</f>
        <v>【67.52】</v>
      </c>
      <c r="H85" s="26" t="str">
        <f>データ!BP6</f>
        <v>【705.21】</v>
      </c>
      <c r="I85" s="26" t="str">
        <f>データ!CA6</f>
        <v>【98.96】</v>
      </c>
      <c r="J85" s="26" t="str">
        <f>データ!CL6</f>
        <v>【134.52】</v>
      </c>
      <c r="K85" s="26" t="str">
        <f>データ!CW6</f>
        <v>【59.57】</v>
      </c>
      <c r="L85" s="26" t="str">
        <f>データ!DH6</f>
        <v>【95.57】</v>
      </c>
      <c r="M85" s="26" t="str">
        <f>データ!DS6</f>
        <v>【36.52】</v>
      </c>
      <c r="N85" s="26" t="str">
        <f>データ!ED6</f>
        <v>【5.72】</v>
      </c>
      <c r="O85" s="26" t="str">
        <f>データ!EO6</f>
        <v>【0.30】</v>
      </c>
    </row>
  </sheetData>
  <sheetProtection algorithmName="SHA-512" hashValue="WqljizOT0wTOIznwUp4qtOpLXCKOjG+mC81Ad7lXTZjOaok7cl4Mn9oOZUe019r9r/2B83QjeBsfmmpOSC9kcg==" saltValue="AUdqNY6sH5M2Nz9qOqlupw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53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54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2020</v>
      </c>
      <c r="C6" s="33">
        <f t="shared" ref="C6:X6" si="3">C7</f>
        <v>122211</v>
      </c>
      <c r="D6" s="33">
        <f t="shared" si="3"/>
        <v>46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千葉県　八千代市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Ab</v>
      </c>
      <c r="M6" s="33" t="str">
        <f t="shared" si="3"/>
        <v>自治体職員</v>
      </c>
      <c r="N6" s="34" t="str">
        <f t="shared" si="3"/>
        <v>-</v>
      </c>
      <c r="O6" s="34">
        <f t="shared" si="3"/>
        <v>80.069999999999993</v>
      </c>
      <c r="P6" s="34">
        <f t="shared" si="3"/>
        <v>92.49</v>
      </c>
      <c r="Q6" s="34">
        <f t="shared" si="3"/>
        <v>81.5</v>
      </c>
      <c r="R6" s="34">
        <f t="shared" si="3"/>
        <v>2101</v>
      </c>
      <c r="S6" s="34">
        <f t="shared" si="3"/>
        <v>202176</v>
      </c>
      <c r="T6" s="34">
        <f t="shared" si="3"/>
        <v>51.39</v>
      </c>
      <c r="U6" s="34">
        <f t="shared" si="3"/>
        <v>3934.15</v>
      </c>
      <c r="V6" s="34">
        <f t="shared" si="3"/>
        <v>187353</v>
      </c>
      <c r="W6" s="34">
        <f t="shared" si="3"/>
        <v>20.11</v>
      </c>
      <c r="X6" s="34">
        <f t="shared" si="3"/>
        <v>9316.41</v>
      </c>
      <c r="Y6" s="35">
        <f>IF(Y7="",NA(),Y7)</f>
        <v>107.01</v>
      </c>
      <c r="Z6" s="35">
        <f t="shared" ref="Z6:AH6" si="4">IF(Z7="",NA(),Z7)</f>
        <v>105.23</v>
      </c>
      <c r="AA6" s="35">
        <f t="shared" si="4"/>
        <v>105.7</v>
      </c>
      <c r="AB6" s="35">
        <f t="shared" si="4"/>
        <v>105.18</v>
      </c>
      <c r="AC6" s="35">
        <f t="shared" si="4"/>
        <v>102.37</v>
      </c>
      <c r="AD6" s="35">
        <f t="shared" si="4"/>
        <v>106.96</v>
      </c>
      <c r="AE6" s="35">
        <f t="shared" si="4"/>
        <v>106.55</v>
      </c>
      <c r="AF6" s="35">
        <f t="shared" si="4"/>
        <v>106.78</v>
      </c>
      <c r="AG6" s="35">
        <f t="shared" si="4"/>
        <v>106.31</v>
      </c>
      <c r="AH6" s="35">
        <f t="shared" si="4"/>
        <v>107.05</v>
      </c>
      <c r="AI6" s="34" t="str">
        <f>IF(AI7="","",IF(AI7="-","【-】","【"&amp;SUBSTITUTE(TEXT(AI7,"#,##0.00"),"-","△")&amp;"】"))</f>
        <v>【106.67】</v>
      </c>
      <c r="AJ6" s="34">
        <f>IF(AJ7="",NA(),AJ7)</f>
        <v>0</v>
      </c>
      <c r="AK6" s="34">
        <f t="shared" ref="AK6:AS6" si="5">IF(AK7="",NA(),AK7)</f>
        <v>0</v>
      </c>
      <c r="AL6" s="34">
        <f t="shared" si="5"/>
        <v>0</v>
      </c>
      <c r="AM6" s="34">
        <f t="shared" si="5"/>
        <v>0</v>
      </c>
      <c r="AN6" s="34">
        <f t="shared" si="5"/>
        <v>0</v>
      </c>
      <c r="AO6" s="34">
        <f t="shared" si="5"/>
        <v>0</v>
      </c>
      <c r="AP6" s="35">
        <f t="shared" si="5"/>
        <v>0.41</v>
      </c>
      <c r="AQ6" s="35">
        <f t="shared" si="5"/>
        <v>0.19</v>
      </c>
      <c r="AR6" s="35">
        <f t="shared" si="5"/>
        <v>0.05</v>
      </c>
      <c r="AS6" s="34">
        <f t="shared" si="5"/>
        <v>0</v>
      </c>
      <c r="AT6" s="34" t="str">
        <f>IF(AT7="","",IF(AT7="-","【-】","【"&amp;SUBSTITUTE(TEXT(AT7,"#,##0.00"),"-","△")&amp;"】"))</f>
        <v>【3.64】</v>
      </c>
      <c r="AU6" s="35">
        <f>IF(AU7="",NA(),AU7)</f>
        <v>94.39</v>
      </c>
      <c r="AV6" s="35">
        <f t="shared" ref="AV6:BD6" si="6">IF(AV7="",NA(),AV7)</f>
        <v>133.69999999999999</v>
      </c>
      <c r="AW6" s="35">
        <f t="shared" si="6"/>
        <v>188.41</v>
      </c>
      <c r="AX6" s="35">
        <f t="shared" si="6"/>
        <v>212.92</v>
      </c>
      <c r="AY6" s="35">
        <f t="shared" si="6"/>
        <v>243.59</v>
      </c>
      <c r="AZ6" s="35">
        <f t="shared" si="6"/>
        <v>72.739999999999995</v>
      </c>
      <c r="BA6" s="35">
        <f t="shared" si="6"/>
        <v>83.46</v>
      </c>
      <c r="BB6" s="35">
        <f t="shared" si="6"/>
        <v>80.64</v>
      </c>
      <c r="BC6" s="35">
        <f t="shared" si="6"/>
        <v>88.1</v>
      </c>
      <c r="BD6" s="35">
        <f t="shared" si="6"/>
        <v>84.84</v>
      </c>
      <c r="BE6" s="34" t="str">
        <f>IF(BE7="","",IF(BE7="-","【-】","【"&amp;SUBSTITUTE(TEXT(BE7,"#,##0.00"),"-","△")&amp;"】"))</f>
        <v>【67.52】</v>
      </c>
      <c r="BF6" s="35">
        <f>IF(BF7="",NA(),BF7)</f>
        <v>357.65</v>
      </c>
      <c r="BG6" s="35">
        <f t="shared" ref="BG6:BO6" si="7">IF(BG7="",NA(),BG7)</f>
        <v>352.37</v>
      </c>
      <c r="BH6" s="35">
        <f t="shared" si="7"/>
        <v>357.61</v>
      </c>
      <c r="BI6" s="35">
        <f t="shared" si="7"/>
        <v>362.85</v>
      </c>
      <c r="BJ6" s="35">
        <f t="shared" si="7"/>
        <v>341.39</v>
      </c>
      <c r="BK6" s="35">
        <f t="shared" si="7"/>
        <v>596.44000000000005</v>
      </c>
      <c r="BL6" s="35">
        <f t="shared" si="7"/>
        <v>612.6</v>
      </c>
      <c r="BM6" s="35">
        <f t="shared" si="7"/>
        <v>606.79999999999995</v>
      </c>
      <c r="BN6" s="35">
        <f t="shared" si="7"/>
        <v>585.55999999999995</v>
      </c>
      <c r="BO6" s="35">
        <f t="shared" si="7"/>
        <v>565.62</v>
      </c>
      <c r="BP6" s="34" t="str">
        <f>IF(BP7="","",IF(BP7="-","【-】","【"&amp;SUBSTITUTE(TEXT(BP7,"#,##0.00"),"-","△")&amp;"】"))</f>
        <v>【705.21】</v>
      </c>
      <c r="BQ6" s="35">
        <f>IF(BQ7="",NA(),BQ7)</f>
        <v>109.83</v>
      </c>
      <c r="BR6" s="35">
        <f t="shared" ref="BR6:BZ6" si="8">IF(BR7="",NA(),BR7)</f>
        <v>107.77</v>
      </c>
      <c r="BS6" s="35">
        <f t="shared" si="8"/>
        <v>108.96</v>
      </c>
      <c r="BT6" s="35">
        <f t="shared" si="8"/>
        <v>107.9</v>
      </c>
      <c r="BU6" s="35">
        <f t="shared" si="8"/>
        <v>104.04</v>
      </c>
      <c r="BV6" s="35">
        <f t="shared" si="8"/>
        <v>102.42</v>
      </c>
      <c r="BW6" s="35">
        <f t="shared" si="8"/>
        <v>100.97</v>
      </c>
      <c r="BX6" s="35">
        <f t="shared" si="8"/>
        <v>101.84</v>
      </c>
      <c r="BY6" s="35">
        <f t="shared" si="8"/>
        <v>101.62</v>
      </c>
      <c r="BZ6" s="35">
        <f t="shared" si="8"/>
        <v>102.36</v>
      </c>
      <c r="CA6" s="34" t="str">
        <f>IF(CA7="","",IF(CA7="-","【-】","【"&amp;SUBSTITUTE(TEXT(CA7,"#,##0.00"),"-","△")&amp;"】"))</f>
        <v>【98.96】</v>
      </c>
      <c r="CB6" s="35">
        <f>IF(CB7="",NA(),CB7)</f>
        <v>116.33</v>
      </c>
      <c r="CC6" s="35">
        <f t="shared" ref="CC6:CK6" si="9">IF(CC7="",NA(),CC7)</f>
        <v>118.48</v>
      </c>
      <c r="CD6" s="35">
        <f t="shared" si="9"/>
        <v>116.6</v>
      </c>
      <c r="CE6" s="35">
        <f t="shared" si="9"/>
        <v>117</v>
      </c>
      <c r="CF6" s="35">
        <f t="shared" si="9"/>
        <v>118.92</v>
      </c>
      <c r="CG6" s="35">
        <f t="shared" si="9"/>
        <v>116.2</v>
      </c>
      <c r="CH6" s="35">
        <f t="shared" si="9"/>
        <v>118.78</v>
      </c>
      <c r="CI6" s="35">
        <f t="shared" si="9"/>
        <v>119.39</v>
      </c>
      <c r="CJ6" s="35">
        <f t="shared" si="9"/>
        <v>117.41</v>
      </c>
      <c r="CK6" s="35">
        <f t="shared" si="9"/>
        <v>114.01</v>
      </c>
      <c r="CL6" s="34" t="str">
        <f>IF(CL7="","",IF(CL7="-","【-】","【"&amp;SUBSTITUTE(TEXT(CL7,"#,##0.00"),"-","△")&amp;"】"))</f>
        <v>【134.52】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>
        <f t="shared" si="10"/>
        <v>69.23</v>
      </c>
      <c r="CS6" s="35">
        <f t="shared" si="10"/>
        <v>70.37</v>
      </c>
      <c r="CT6" s="35">
        <f t="shared" si="10"/>
        <v>68.3</v>
      </c>
      <c r="CU6" s="35">
        <f t="shared" si="10"/>
        <v>67.37</v>
      </c>
      <c r="CV6" s="35">
        <f t="shared" si="10"/>
        <v>67.709999999999994</v>
      </c>
      <c r="CW6" s="34" t="str">
        <f>IF(CW7="","",IF(CW7="-","【-】","【"&amp;SUBSTITUTE(TEXT(CW7,"#,##0.00"),"-","△")&amp;"】"))</f>
        <v>【59.57】</v>
      </c>
      <c r="CX6" s="35">
        <f>IF(CX7="",NA(),CX7)</f>
        <v>99.17</v>
      </c>
      <c r="CY6" s="35">
        <f t="shared" ref="CY6:DG6" si="11">IF(CY7="",NA(),CY7)</f>
        <v>99.06</v>
      </c>
      <c r="CZ6" s="35">
        <f t="shared" si="11"/>
        <v>99.12</v>
      </c>
      <c r="DA6" s="35">
        <f t="shared" si="11"/>
        <v>99.16</v>
      </c>
      <c r="DB6" s="35">
        <f t="shared" si="11"/>
        <v>99.19</v>
      </c>
      <c r="DC6" s="35">
        <f t="shared" si="11"/>
        <v>96.84</v>
      </c>
      <c r="DD6" s="35">
        <f t="shared" si="11"/>
        <v>96.75</v>
      </c>
      <c r="DE6" s="35">
        <f t="shared" si="11"/>
        <v>96.78</v>
      </c>
      <c r="DF6" s="35">
        <f t="shared" si="11"/>
        <v>97</v>
      </c>
      <c r="DG6" s="35">
        <f t="shared" si="11"/>
        <v>97.24</v>
      </c>
      <c r="DH6" s="34" t="str">
        <f>IF(DH7="","",IF(DH7="-","【-】","【"&amp;SUBSTITUTE(TEXT(DH7,"#,##0.00"),"-","△")&amp;"】"))</f>
        <v>【95.57】</v>
      </c>
      <c r="DI6" s="35">
        <f>IF(DI7="",NA(),DI7)</f>
        <v>23.17</v>
      </c>
      <c r="DJ6" s="35">
        <f t="shared" ref="DJ6:DR6" si="12">IF(DJ7="",NA(),DJ7)</f>
        <v>25.74</v>
      </c>
      <c r="DK6" s="35">
        <f t="shared" si="12"/>
        <v>27.73</v>
      </c>
      <c r="DL6" s="35">
        <f t="shared" si="12"/>
        <v>28.7</v>
      </c>
      <c r="DM6" s="35">
        <f t="shared" si="12"/>
        <v>31.14</v>
      </c>
      <c r="DN6" s="35">
        <f t="shared" si="12"/>
        <v>28.42</v>
      </c>
      <c r="DO6" s="35">
        <f t="shared" si="12"/>
        <v>28.24</v>
      </c>
      <c r="DP6" s="35">
        <f t="shared" si="12"/>
        <v>29.38</v>
      </c>
      <c r="DQ6" s="35">
        <f t="shared" si="12"/>
        <v>30.6</v>
      </c>
      <c r="DR6" s="35">
        <f t="shared" si="12"/>
        <v>27.39</v>
      </c>
      <c r="DS6" s="34" t="str">
        <f>IF(DS7="","",IF(DS7="-","【-】","【"&amp;SUBSTITUTE(TEXT(DS7,"#,##0.00"),"-","△")&amp;"】"))</f>
        <v>【36.52】</v>
      </c>
      <c r="DT6" s="34">
        <f>IF(DT7="",NA(),DT7)</f>
        <v>0</v>
      </c>
      <c r="DU6" s="34">
        <f t="shared" ref="DU6:EC6" si="13">IF(DU7="",NA(),DU7)</f>
        <v>0</v>
      </c>
      <c r="DV6" s="34">
        <f t="shared" si="13"/>
        <v>0</v>
      </c>
      <c r="DW6" s="35">
        <f t="shared" si="13"/>
        <v>7.45</v>
      </c>
      <c r="DX6" s="35">
        <f t="shared" si="13"/>
        <v>7.4</v>
      </c>
      <c r="DY6" s="35">
        <f t="shared" si="13"/>
        <v>3.01</v>
      </c>
      <c r="DZ6" s="35">
        <f t="shared" si="13"/>
        <v>3.67</v>
      </c>
      <c r="EA6" s="35">
        <f t="shared" si="13"/>
        <v>3.45</v>
      </c>
      <c r="EB6" s="35">
        <f t="shared" si="13"/>
        <v>5.0199999999999996</v>
      </c>
      <c r="EC6" s="35">
        <f t="shared" si="13"/>
        <v>5.86</v>
      </c>
      <c r="ED6" s="34" t="str">
        <f>IF(ED7="","",IF(ED7="-","【-】","【"&amp;SUBSTITUTE(TEXT(ED7,"#,##0.00"),"-","△")&amp;"】"))</f>
        <v>【5.72】</v>
      </c>
      <c r="EE6" s="35">
        <f>IF(EE7="",NA(),EE7)</f>
        <v>0.03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0.13</v>
      </c>
      <c r="EK6" s="35">
        <f t="shared" si="14"/>
        <v>0.1</v>
      </c>
      <c r="EL6" s="35">
        <f t="shared" si="14"/>
        <v>0.12</v>
      </c>
      <c r="EM6" s="35">
        <f t="shared" si="14"/>
        <v>0.19</v>
      </c>
      <c r="EN6" s="35">
        <f t="shared" si="14"/>
        <v>0.19</v>
      </c>
      <c r="EO6" s="34" t="str">
        <f>IF(EO7="","",IF(EO7="-","【-】","【"&amp;SUBSTITUTE(TEXT(EO7,"#,##0.00"),"-","△")&amp;"】"))</f>
        <v>【0.30】</v>
      </c>
    </row>
    <row r="7" spans="1:148" s="36" customFormat="1" x14ac:dyDescent="0.15">
      <c r="A7" s="28"/>
      <c r="B7" s="37">
        <v>2020</v>
      </c>
      <c r="C7" s="37">
        <v>122211</v>
      </c>
      <c r="D7" s="37">
        <v>46</v>
      </c>
      <c r="E7" s="37">
        <v>17</v>
      </c>
      <c r="F7" s="37">
        <v>1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80.069999999999993</v>
      </c>
      <c r="P7" s="38">
        <v>92.49</v>
      </c>
      <c r="Q7" s="38">
        <v>81.5</v>
      </c>
      <c r="R7" s="38">
        <v>2101</v>
      </c>
      <c r="S7" s="38">
        <v>202176</v>
      </c>
      <c r="T7" s="38">
        <v>51.39</v>
      </c>
      <c r="U7" s="38">
        <v>3934.15</v>
      </c>
      <c r="V7" s="38">
        <v>187353</v>
      </c>
      <c r="W7" s="38">
        <v>20.11</v>
      </c>
      <c r="X7" s="38">
        <v>9316.41</v>
      </c>
      <c r="Y7" s="38">
        <v>107.01</v>
      </c>
      <c r="Z7" s="38">
        <v>105.23</v>
      </c>
      <c r="AA7" s="38">
        <v>105.7</v>
      </c>
      <c r="AB7" s="38">
        <v>105.18</v>
      </c>
      <c r="AC7" s="38">
        <v>102.37</v>
      </c>
      <c r="AD7" s="38">
        <v>106.96</v>
      </c>
      <c r="AE7" s="38">
        <v>106.55</v>
      </c>
      <c r="AF7" s="38">
        <v>106.78</v>
      </c>
      <c r="AG7" s="38">
        <v>106.31</v>
      </c>
      <c r="AH7" s="38">
        <v>107.05</v>
      </c>
      <c r="AI7" s="38">
        <v>106.67</v>
      </c>
      <c r="AJ7" s="38">
        <v>0</v>
      </c>
      <c r="AK7" s="38">
        <v>0</v>
      </c>
      <c r="AL7" s="38">
        <v>0</v>
      </c>
      <c r="AM7" s="38">
        <v>0</v>
      </c>
      <c r="AN7" s="38">
        <v>0</v>
      </c>
      <c r="AO7" s="38">
        <v>0</v>
      </c>
      <c r="AP7" s="38">
        <v>0.41</v>
      </c>
      <c r="AQ7" s="38">
        <v>0.19</v>
      </c>
      <c r="AR7" s="38">
        <v>0.05</v>
      </c>
      <c r="AS7" s="38">
        <v>0</v>
      </c>
      <c r="AT7" s="38">
        <v>3.64</v>
      </c>
      <c r="AU7" s="38">
        <v>94.39</v>
      </c>
      <c r="AV7" s="38">
        <v>133.69999999999999</v>
      </c>
      <c r="AW7" s="38">
        <v>188.41</v>
      </c>
      <c r="AX7" s="38">
        <v>212.92</v>
      </c>
      <c r="AY7" s="38">
        <v>243.59</v>
      </c>
      <c r="AZ7" s="38">
        <v>72.739999999999995</v>
      </c>
      <c r="BA7" s="38">
        <v>83.46</v>
      </c>
      <c r="BB7" s="38">
        <v>80.64</v>
      </c>
      <c r="BC7" s="38">
        <v>88.1</v>
      </c>
      <c r="BD7" s="38">
        <v>84.84</v>
      </c>
      <c r="BE7" s="38">
        <v>67.52</v>
      </c>
      <c r="BF7" s="38">
        <v>357.65</v>
      </c>
      <c r="BG7" s="38">
        <v>352.37</v>
      </c>
      <c r="BH7" s="38">
        <v>357.61</v>
      </c>
      <c r="BI7" s="38">
        <v>362.85</v>
      </c>
      <c r="BJ7" s="38">
        <v>341.39</v>
      </c>
      <c r="BK7" s="38">
        <v>596.44000000000005</v>
      </c>
      <c r="BL7" s="38">
        <v>612.6</v>
      </c>
      <c r="BM7" s="38">
        <v>606.79999999999995</v>
      </c>
      <c r="BN7" s="38">
        <v>585.55999999999995</v>
      </c>
      <c r="BO7" s="38">
        <v>565.62</v>
      </c>
      <c r="BP7" s="38">
        <v>705.21</v>
      </c>
      <c r="BQ7" s="38">
        <v>109.83</v>
      </c>
      <c r="BR7" s="38">
        <v>107.77</v>
      </c>
      <c r="BS7" s="38">
        <v>108.96</v>
      </c>
      <c r="BT7" s="38">
        <v>107.9</v>
      </c>
      <c r="BU7" s="38">
        <v>104.04</v>
      </c>
      <c r="BV7" s="38">
        <v>102.42</v>
      </c>
      <c r="BW7" s="38">
        <v>100.97</v>
      </c>
      <c r="BX7" s="38">
        <v>101.84</v>
      </c>
      <c r="BY7" s="38">
        <v>101.62</v>
      </c>
      <c r="BZ7" s="38">
        <v>102.36</v>
      </c>
      <c r="CA7" s="38">
        <v>98.96</v>
      </c>
      <c r="CB7" s="38">
        <v>116.33</v>
      </c>
      <c r="CC7" s="38">
        <v>118.48</v>
      </c>
      <c r="CD7" s="38">
        <v>116.6</v>
      </c>
      <c r="CE7" s="38">
        <v>117</v>
      </c>
      <c r="CF7" s="38">
        <v>118.92</v>
      </c>
      <c r="CG7" s="38">
        <v>116.2</v>
      </c>
      <c r="CH7" s="38">
        <v>118.78</v>
      </c>
      <c r="CI7" s="38">
        <v>119.39</v>
      </c>
      <c r="CJ7" s="38">
        <v>117.41</v>
      </c>
      <c r="CK7" s="38">
        <v>114.01</v>
      </c>
      <c r="CL7" s="38">
        <v>134.52000000000001</v>
      </c>
      <c r="CM7" s="38" t="s">
        <v>102</v>
      </c>
      <c r="CN7" s="38" t="s">
        <v>102</v>
      </c>
      <c r="CO7" s="38" t="s">
        <v>102</v>
      </c>
      <c r="CP7" s="38" t="s">
        <v>102</v>
      </c>
      <c r="CQ7" s="38" t="s">
        <v>102</v>
      </c>
      <c r="CR7" s="38">
        <v>69.23</v>
      </c>
      <c r="CS7" s="38">
        <v>70.37</v>
      </c>
      <c r="CT7" s="38">
        <v>68.3</v>
      </c>
      <c r="CU7" s="38">
        <v>67.37</v>
      </c>
      <c r="CV7" s="38">
        <v>67.709999999999994</v>
      </c>
      <c r="CW7" s="38">
        <v>59.57</v>
      </c>
      <c r="CX7" s="38">
        <v>99.17</v>
      </c>
      <c r="CY7" s="38">
        <v>99.06</v>
      </c>
      <c r="CZ7" s="38">
        <v>99.12</v>
      </c>
      <c r="DA7" s="38">
        <v>99.16</v>
      </c>
      <c r="DB7" s="38">
        <v>99.19</v>
      </c>
      <c r="DC7" s="38">
        <v>96.84</v>
      </c>
      <c r="DD7" s="38">
        <v>96.75</v>
      </c>
      <c r="DE7" s="38">
        <v>96.78</v>
      </c>
      <c r="DF7" s="38">
        <v>97</v>
      </c>
      <c r="DG7" s="38">
        <v>97.24</v>
      </c>
      <c r="DH7" s="38">
        <v>95.57</v>
      </c>
      <c r="DI7" s="38">
        <v>23.17</v>
      </c>
      <c r="DJ7" s="38">
        <v>25.74</v>
      </c>
      <c r="DK7" s="38">
        <v>27.73</v>
      </c>
      <c r="DL7" s="38">
        <v>28.7</v>
      </c>
      <c r="DM7" s="38">
        <v>31.14</v>
      </c>
      <c r="DN7" s="38">
        <v>28.42</v>
      </c>
      <c r="DO7" s="38">
        <v>28.24</v>
      </c>
      <c r="DP7" s="38">
        <v>29.38</v>
      </c>
      <c r="DQ7" s="38">
        <v>30.6</v>
      </c>
      <c r="DR7" s="38">
        <v>27.39</v>
      </c>
      <c r="DS7" s="38">
        <v>36.520000000000003</v>
      </c>
      <c r="DT7" s="38">
        <v>0</v>
      </c>
      <c r="DU7" s="38">
        <v>0</v>
      </c>
      <c r="DV7" s="38">
        <v>0</v>
      </c>
      <c r="DW7" s="38">
        <v>7.45</v>
      </c>
      <c r="DX7" s="38">
        <v>7.4</v>
      </c>
      <c r="DY7" s="38">
        <v>3.01</v>
      </c>
      <c r="DZ7" s="38">
        <v>3.67</v>
      </c>
      <c r="EA7" s="38">
        <v>3.45</v>
      </c>
      <c r="EB7" s="38">
        <v>5.0199999999999996</v>
      </c>
      <c r="EC7" s="38">
        <v>5.86</v>
      </c>
      <c r="ED7" s="38">
        <v>5.72</v>
      </c>
      <c r="EE7" s="38">
        <v>0.03</v>
      </c>
      <c r="EF7" s="38">
        <v>0</v>
      </c>
      <c r="EG7" s="38">
        <v>0</v>
      </c>
      <c r="EH7" s="38">
        <v>0</v>
      </c>
      <c r="EI7" s="38">
        <v>0</v>
      </c>
      <c r="EJ7" s="38">
        <v>0.13</v>
      </c>
      <c r="EK7" s="38">
        <v>0.1</v>
      </c>
      <c r="EL7" s="38">
        <v>0.12</v>
      </c>
      <c r="EM7" s="38">
        <v>0.19</v>
      </c>
      <c r="EN7" s="38">
        <v>0.19</v>
      </c>
      <c r="EO7" s="38">
        <v>0.3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八千代市</cp:lastModifiedBy>
  <cp:lastPrinted>2022-01-11T05:46:00Z</cp:lastPrinted>
  <dcterms:created xsi:type="dcterms:W3CDTF">2021-12-03T07:10:18Z</dcterms:created>
  <dcterms:modified xsi:type="dcterms:W3CDTF">2022-01-12T01:23:02Z</dcterms:modified>
  <cp:category/>
</cp:coreProperties>
</file>