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os190009\Desktop\やるべきもの\経営比較分析表\回答\"/>
    </mc:Choice>
  </mc:AlternateContent>
  <workbookProtection workbookAlgorithmName="SHA-512" workbookHashValue="+Sth4lL0QxHj9WnM8voQyB0w2JrNupj8ggGNGmeotPhBXOm5srDmD+ok2yxqmoFMkYHew/vw4bCuzMbzooI2rw==" workbookSaltValue="ItnEda4BCiRMqejL4Bgug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P10" i="4"/>
  <c r="B10" i="4"/>
  <c r="AT8" i="4"/>
  <c r="AD8" i="4"/>
  <c r="W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<sst xmlns="http://schemas.openxmlformats.org/spreadsheetml/2006/main" count="236" uniqueCount="118">
  <si>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</si>
  <si>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</si>
  <si>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</si>
  <si>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</si>
  <si>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</si>
  <si>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</si>
  <si>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</si>
  <si>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</si>
  <si>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</si>
  <si>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</si>
  <si>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</si>
  <si>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</si>
  <si>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</si>
  <si>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</si>
  <si>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</si>
  <si>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</si>
  <si>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</si>
  <si>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</si>
  <si>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</si>
  <si>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</si>
  <si>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</si>
  <si>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</si>
  <si>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</si>
  <si>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</si>
  <si>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</si>
  <si>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</si>
  <si>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</si>
  <si>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</si>
  <si>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</si>
  <si>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</si>
  <si>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</si>
  <si>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</si>
  <si>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</si>
  <si>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</si>
  <si>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</si>
  <si>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</si>
  <si>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</si>
  <si>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</si>
  <si>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</si>
  <si>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</si>
  <si>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</si>
  <si>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</si>
  <si>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</si>
  <si>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</si>
  <si>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</si>
  <si>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</si>
  <si>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</si>
  <si>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</si>
  <si>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</si>
  <si>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</si>
  <si>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</si>
  <si>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</si>
  <si>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</si>
  <si>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</si>
  <si>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</si>
  <si>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</si>
  <si>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</si>
  <si>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</si>
  <si>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</si>
  <si>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</si>
  <si>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</si>
  <si>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</si>
  <si>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</si>
  <si>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</si>
  <si>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</si>
  <si>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</si>
  <si>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</si>
  <si>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</si>
  <si>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</si>
  <si>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</si>
  <si>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</si>
  <si>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</si>
  <si>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</si>
  <si>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</si>
  <si>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</si>
  <si>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</si>
  <si>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</si>
  <si>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</si>
  <si>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</si>
  <si>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</si>
  <si>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</si>
  <si>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</si>
  <si>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</si>
  <si>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</si>
  <si>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</si>
  <si>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</si>
  <si>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</si>
  <si>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</si>
  <si>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</si>
  <si>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</si>
  <si>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</si>
  <si>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</si>
  <si>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</si>
  <si>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</si>
  <si>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</si>
  <si>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</si>
  <si>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</si>
  <si>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</si>
  <si>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</si>
  <si>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</si>
  <si>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</si>
  <si>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</si>
  <si>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</si>
  <si>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</si>
  <si>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</si>
  <si>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</si>
  <si>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</si>
  <si>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</si>
  <si>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</si>
  <si>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</si>
  <si>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</si>
  <si>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</si>
  <si>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</si>
  <si>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</si>
  <si>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</si>
  <si>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下水道施設の経年化により「①有形固定資産減価償却率」は増加傾向にあり、類似団体平均並みとなっている。また、布設から法定耐用年数の50年を超える管渠が令和元年度より発生し、今後も指標が上昇していくことが予想される。
　「③管渠改善率」は、令和元年度は0となっているが、令和2年2月に策定したストックマネジメント計画に基づき、今後、計画的に老朽管渠の更新を行っていく。</t>
    <rPh sb="54" eb="56">
      <t>フセツ</t>
    </rPh>
    <rPh sb="58" eb="60">
      <t>ホウテイ</t>
    </rPh>
    <rPh sb="60" eb="62">
      <t>タイヨウ</t>
    </rPh>
    <rPh sb="62" eb="63">
      <t>ネン</t>
    </rPh>
    <rPh sb="63" eb="64">
      <t>スウ</t>
    </rPh>
    <rPh sb="67" eb="68">
      <t>ネン</t>
    </rPh>
    <rPh sb="69" eb="70">
      <t>コ</t>
    </rPh>
    <rPh sb="72" eb="74">
      <t>カンキョ</t>
    </rPh>
    <rPh sb="75" eb="76">
      <t>レイ</t>
    </rPh>
    <rPh sb="76" eb="77">
      <t>ワ</t>
    </rPh>
    <rPh sb="77" eb="79">
      <t>ガンネン</t>
    </rPh>
    <rPh sb="79" eb="80">
      <t>ド</t>
    </rPh>
    <rPh sb="82" eb="84">
      <t>ハッセイ</t>
    </rPh>
    <rPh sb="86" eb="88">
      <t>コンゴ</t>
    </rPh>
    <rPh sb="119" eb="120">
      <t>レイ</t>
    </rPh>
    <rPh sb="120" eb="121">
      <t>ワ</t>
    </rPh>
    <rPh sb="134" eb="135">
      <t>レイ</t>
    </rPh>
    <rPh sb="135" eb="136">
      <t>ワ</t>
    </rPh>
    <rPh sb="137" eb="138">
      <t>ネン</t>
    </rPh>
    <rPh sb="139" eb="140">
      <t>ツキ</t>
    </rPh>
    <rPh sb="141" eb="143">
      <t>サクテイ</t>
    </rPh>
    <rPh sb="155" eb="157">
      <t>ケイカク</t>
    </rPh>
    <rPh sb="158" eb="159">
      <t>モト</t>
    </rPh>
    <rPh sb="162" eb="164">
      <t>コンゴ</t>
    </rPh>
    <rPh sb="165" eb="168">
      <t>ケイカクテキ</t>
    </rPh>
    <rPh sb="169" eb="171">
      <t>ロウキュウ</t>
    </rPh>
    <rPh sb="171" eb="173">
      <t>カンキョ</t>
    </rPh>
    <rPh sb="174" eb="176">
      <t>コウシン</t>
    </rPh>
    <rPh sb="177" eb="178">
      <t>オコナ</t>
    </rPh>
    <phoneticPr fontId="4"/>
  </si>
  <si>
    <t>　平成27年7月に行った使用料の改定による収入の確保により指標は改善傾向が見られ、現状において指標から見た経営状況は概ね良好となっている。
　しかし、今後、人口減少に伴い水需要は減少していくことが見込まれ、また、老朽施設も増加してくる。
　このため、将来にわたり安定的に事業を継続していくための取組みを示した「第2次八千代市公共下水道事業経営戦略」に基づき、適正な使用料収入を確保してくとともに、「ストックマネジメント計画」の実施により、長期的な視点から計画的に事業を進め、経営基盤の強化を図っていく。</t>
    <rPh sb="106" eb="108">
      <t>ロウキュウ</t>
    </rPh>
    <rPh sb="111" eb="113">
      <t>ゾウカ</t>
    </rPh>
    <rPh sb="155" eb="156">
      <t>ダイ</t>
    </rPh>
    <rPh sb="157" eb="158">
      <t>ジ</t>
    </rPh>
    <rPh sb="162" eb="164">
      <t>コウキョウ</t>
    </rPh>
    <rPh sb="175" eb="176">
      <t>モト</t>
    </rPh>
    <rPh sb="179" eb="181">
      <t>テキセイ</t>
    </rPh>
    <rPh sb="182" eb="185">
      <t>シヨウリョウ</t>
    </rPh>
    <rPh sb="185" eb="187">
      <t>シュウニュウ</t>
    </rPh>
    <rPh sb="188" eb="190">
      <t>カクホ</t>
    </rPh>
    <phoneticPr fontId="4"/>
  </si>
  <si>
    <t>「①経常収支比率」及び「⑤経費回収率」は、平成27年7月の使用料改定による使用料収入の確保や費用の減少により、近年は改善傾向となっているが、今後も経費の削減等に努めながら、毎年度の収支状況を注視していく必要がある。
「③流動比率」は下水道使用料改定以降、使用料収入が確保されたこと等により、改善している。
「④企業債残高対事業規模比率」は類似団体平均と比較して低い状況である。今後、施設の拡張費は減少していく一方、老朽施設の増加に伴い施設の改良費の増加が見込まれるため、将来実施していく事業の規模を適切に把握していくとともに、使用料水準の妥当性を判断しながら、計画的に事業を実施していく必要がある。
「⑥汚水処理原価」は類似団体平均を下回っているものの、昨年度に比べ若干増加している。引き続き、維持管理費等の削減に努めていく。
「⑧水洗化率」は非常に高い水準となっている。引き続き、未接続の解消に努めていく。</t>
    <rPh sb="46" eb="48">
      <t>ヒヨウ</t>
    </rPh>
    <rPh sb="49" eb="51">
      <t>ゲンショウ</t>
    </rPh>
    <rPh sb="55" eb="57">
      <t>キンネン</t>
    </rPh>
    <rPh sb="124" eb="126">
      <t>イコウ</t>
    </rPh>
    <rPh sb="140" eb="141">
      <t>トウ</t>
    </rPh>
    <rPh sb="310" eb="312">
      <t>ルイジ</t>
    </rPh>
    <rPh sb="312" eb="314">
      <t>ダンタイ</t>
    </rPh>
    <rPh sb="314" eb="316">
      <t>ヘイキン</t>
    </rPh>
    <rPh sb="317" eb="319">
      <t>シタマワ</t>
    </rPh>
    <rPh sb="333" eb="335">
      <t>ジャッカン</t>
    </rPh>
    <rPh sb="335" eb="337">
      <t>ゾウカ</t>
    </rPh>
    <rPh sb="342" eb="343">
      <t>ヒ</t>
    </rPh>
    <rPh sb="344" eb="345">
      <t>ツヅ</t>
    </rPh>
    <rPh sb="347" eb="349">
      <t>イジ</t>
    </rPh>
    <rPh sb="349" eb="351">
      <t>カンリ</t>
    </rPh>
    <rPh sb="351" eb="352">
      <t>ヒ</t>
    </rPh>
    <rPh sb="352" eb="353">
      <t>トウ</t>
    </rPh>
    <rPh sb="354" eb="356">
      <t>サクゲン</t>
    </rPh>
    <rPh sb="357" eb="35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</si>
</sst>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0.03</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CD4-42CF-A381-F223BD88E5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FCD4-42CF-A381-F223BD88E5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3F-4329-A574-201174E798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C93F-4329-A574-201174E798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99.08</c:v>
                </c:pt>
                <c:pt idx="1">
                  <c:v>99.17</c:v>
                </c:pt>
                <c:pt idx="2">
                  <c:v>99.06</c:v>
                </c:pt>
                <c:pt idx="3">
                  <c:v>99.12</c:v>
                </c:pt>
                <c:pt idx="4">
                  <c:v>99.16</c:v>
                </c:pt>
              </c:numCache>
            </c:numRef>
          </c:val>
          <c:extLst>
            <c:ext xmlns:c16="http://schemas.microsoft.com/office/drawing/2014/chart" uri="{C3380CC4-5D6E-409C-BE32-E72D297353CC}">
              <c16:uniqueId val="{00000000-F6FF-4FA5-B06D-D3AD105002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F6FF-4FA5-B06D-D3AD105002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103.17</c:v>
                </c:pt>
                <c:pt idx="1">
                  <c:v>107.01</c:v>
                </c:pt>
                <c:pt idx="2">
                  <c:v>105.23</c:v>
                </c:pt>
                <c:pt idx="3">
                  <c:v>105.7</c:v>
                </c:pt>
                <c:pt idx="4">
                  <c:v>105.18</c:v>
                </c:pt>
              </c:numCache>
            </c:numRef>
          </c:val>
          <c:extLst>
            <c:ext xmlns:c16="http://schemas.microsoft.com/office/drawing/2014/chart" uri="{C3380CC4-5D6E-409C-BE32-E72D297353CC}">
              <c16:uniqueId val="{00000000-BA3D-4BD0-B54A-57F9B0EB2C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105.91</c:v>
                </c:pt>
                <c:pt idx="1">
                  <c:v>106.96</c:v>
                </c:pt>
                <c:pt idx="2">
                  <c:v>106.55</c:v>
                </c:pt>
                <c:pt idx="3">
                  <c:v>106.78</c:v>
                </c:pt>
                <c:pt idx="4">
                  <c:v>106.31</c:v>
                </c:pt>
              </c:numCache>
            </c:numRef>
          </c:val>
          <c:smooth val="0"/>
          <c:extLst>
            <c:ext xmlns:c16="http://schemas.microsoft.com/office/drawing/2014/chart" uri="{C3380CC4-5D6E-409C-BE32-E72D297353CC}">
              <c16:uniqueId val="{00000001-BA3D-4BD0-B54A-57F9B0EB2C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20.7</c:v>
                </c:pt>
                <c:pt idx="1">
                  <c:v>23.17</c:v>
                </c:pt>
                <c:pt idx="2">
                  <c:v>25.74</c:v>
                </c:pt>
                <c:pt idx="3">
                  <c:v>27.73</c:v>
                </c:pt>
                <c:pt idx="4">
                  <c:v>28.7</c:v>
                </c:pt>
              </c:numCache>
            </c:numRef>
          </c:val>
          <c:extLst>
            <c:ext xmlns:c16="http://schemas.microsoft.com/office/drawing/2014/chart" uri="{C3380CC4-5D6E-409C-BE32-E72D297353CC}">
              <c16:uniqueId val="{00000000-50C1-43EF-A473-4C70880963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22.87</c:v>
                </c:pt>
                <c:pt idx="1">
                  <c:v>28.42</c:v>
                </c:pt>
                <c:pt idx="2">
                  <c:v>28.24</c:v>
                </c:pt>
                <c:pt idx="3">
                  <c:v>29.38</c:v>
                </c:pt>
                <c:pt idx="4">
                  <c:v>30.6</c:v>
                </c:pt>
              </c:numCache>
            </c:numRef>
          </c:val>
          <c:smooth val="0"/>
          <c:extLst>
            <c:ext xmlns:c16="http://schemas.microsoft.com/office/drawing/2014/chart" uri="{C3380CC4-5D6E-409C-BE32-E72D297353CC}">
              <c16:uniqueId val="{00000001-50C1-43EF-A473-4C70880963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quot;-&quot;">
                  <c:v>7.45</c:v>
                </c:pt>
              </c:numCache>
            </c:numRef>
          </c:val>
          <c:extLst>
            <c:ext xmlns:c16="http://schemas.microsoft.com/office/drawing/2014/chart" uri="{C3380CC4-5D6E-409C-BE32-E72D297353CC}">
              <c16:uniqueId val="{00000000-1D30-4186-A44C-D53585B21C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c:v>
                </c:pt>
                <c:pt idx="1">
                  <c:v>3.01</c:v>
                </c:pt>
                <c:pt idx="2">
                  <c:v>3.67</c:v>
                </c:pt>
                <c:pt idx="3">
                  <c:v>3.45</c:v>
                </c:pt>
                <c:pt idx="4">
                  <c:v>5.0199999999999996</c:v>
                </c:pt>
              </c:numCache>
            </c:numRef>
          </c:val>
          <c:smooth val="0"/>
          <c:extLst>
            <c:ext xmlns:c16="http://schemas.microsoft.com/office/drawing/2014/chart" uri="{C3380CC4-5D6E-409C-BE32-E72D297353CC}">
              <c16:uniqueId val="{00000001-1D30-4186-A44C-D53585B21C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A-4205-8638-F6FDE381BB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0.41</c:v>
                </c:pt>
                <c:pt idx="3" formatCode="#,##0.00;&quot;△&quot;#,##0.00;&quot;-&quot;">
                  <c:v>0.19</c:v>
                </c:pt>
                <c:pt idx="4" formatCode="#,##0.00;&quot;△&quot;#,##0.00;&quot;-&quot;">
                  <c:v>0.05</c:v>
                </c:pt>
              </c:numCache>
            </c:numRef>
          </c:val>
          <c:smooth val="0"/>
          <c:extLst>
            <c:ext xmlns:c16="http://schemas.microsoft.com/office/drawing/2014/chart" uri="{C3380CC4-5D6E-409C-BE32-E72D297353CC}">
              <c16:uniqueId val="{00000001-F91A-4205-8638-F6FDE381BB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61.28</c:v>
                </c:pt>
                <c:pt idx="1">
                  <c:v>94.39</c:v>
                </c:pt>
                <c:pt idx="2">
                  <c:v>133.69999999999999</c:v>
                </c:pt>
                <c:pt idx="3">
                  <c:v>188.41</c:v>
                </c:pt>
                <c:pt idx="4">
                  <c:v>212.92</c:v>
                </c:pt>
              </c:numCache>
            </c:numRef>
          </c:val>
          <c:extLst>
            <c:ext xmlns:c16="http://schemas.microsoft.com/office/drawing/2014/chart" uri="{C3380CC4-5D6E-409C-BE32-E72D297353CC}">
              <c16:uniqueId val="{00000000-9F4B-4350-850D-F0EA3D54EB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66.900000000000006</c:v>
                </c:pt>
                <c:pt idx="1">
                  <c:v>72.739999999999995</c:v>
                </c:pt>
                <c:pt idx="2">
                  <c:v>83.46</c:v>
                </c:pt>
                <c:pt idx="3">
                  <c:v>80.64</c:v>
                </c:pt>
                <c:pt idx="4">
                  <c:v>88.1</c:v>
                </c:pt>
              </c:numCache>
            </c:numRef>
          </c:val>
          <c:smooth val="0"/>
          <c:extLst>
            <c:ext xmlns:c16="http://schemas.microsoft.com/office/drawing/2014/chart" uri="{C3380CC4-5D6E-409C-BE32-E72D297353CC}">
              <c16:uniqueId val="{00000001-9F4B-4350-850D-F0EA3D54EB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380.98</c:v>
                </c:pt>
                <c:pt idx="1">
                  <c:v>357.65</c:v>
                </c:pt>
                <c:pt idx="2">
                  <c:v>352.37</c:v>
                </c:pt>
                <c:pt idx="3">
                  <c:v>357.61</c:v>
                </c:pt>
                <c:pt idx="4">
                  <c:v>362.85</c:v>
                </c:pt>
              </c:numCache>
            </c:numRef>
          </c:val>
          <c:extLst>
            <c:ext xmlns:c16="http://schemas.microsoft.com/office/drawing/2014/chart" uri="{C3380CC4-5D6E-409C-BE32-E72D297353CC}">
              <c16:uniqueId val="{00000000-F6B7-4CB0-8630-09543247E8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F6B7-4CB0-8630-09543247E8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104.86</c:v>
                </c:pt>
                <c:pt idx="1">
                  <c:v>109.83</c:v>
                </c:pt>
                <c:pt idx="2">
                  <c:v>107.77</c:v>
                </c:pt>
                <c:pt idx="3">
                  <c:v>108.96</c:v>
                </c:pt>
                <c:pt idx="4">
                  <c:v>107.9</c:v>
                </c:pt>
              </c:numCache>
            </c:numRef>
          </c:val>
          <c:extLst>
            <c:ext xmlns:c16="http://schemas.microsoft.com/office/drawing/2014/chart" uri="{C3380CC4-5D6E-409C-BE32-E72D297353CC}">
              <c16:uniqueId val="{00000000-D722-4DF0-A97F-B7964F986A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D722-4DF0-A97F-B7964F986A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120.11</c:v>
                </c:pt>
                <c:pt idx="1">
                  <c:v>116.33</c:v>
                </c:pt>
                <c:pt idx="2">
                  <c:v>118.48</c:v>
                </c:pt>
                <c:pt idx="3">
                  <c:v>116.6</c:v>
                </c:pt>
                <c:pt idx="4">
                  <c:v>117</c:v>
                </c:pt>
              </c:numCache>
            </c:numRef>
          </c:val>
          <c:extLst>
            <c:ext xmlns:c16="http://schemas.microsoft.com/office/drawing/2014/chart" uri="{C3380CC4-5D6E-409C-BE32-E72D297353CC}">
              <c16:uniqueId val="{00000000-809F-4172-98BB-3EFCA116B1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809F-4172-98BB-3EFCA116B1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八千代市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tr">
        <f>データ!$M$6</f>
        <v>自治体職員</v>
      </c>
      <c r="AE8" s="50"/>
      <c r="AF8" s="50"/>
      <c r="AG8" s="50"/>
      <c r="AH8" s="50"/>
      <c r="AI8" s="50"/>
      <c r="AJ8" s="50"/>
      <c r="AK8" s="3"/>
      <c r="AL8" s="51">
        <f>データ!S6</f>
        <v>199786</v>
      </c>
      <c r="AM8" s="51"/>
      <c r="AN8" s="51"/>
      <c r="AO8" s="51"/>
      <c r="AP8" s="51"/>
      <c r="AQ8" s="51"/>
      <c r="AR8" s="51"/>
      <c r="AS8" s="51"/>
      <c r="AT8" s="46">
        <f>データ!T6</f>
        <v>51.39</v>
      </c>
      <c r="AU8" s="46"/>
      <c r="AV8" s="46"/>
      <c r="AW8" s="46"/>
      <c r="AX8" s="46"/>
      <c r="AY8" s="46"/>
      <c r="AZ8" s="46"/>
      <c r="BA8" s="46"/>
      <c r="BB8" s="46">
        <f>データ!U6</f>
        <v>3887.64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79.349999999999994</v>
      </c>
      <c r="J10" s="46"/>
      <c r="K10" s="46"/>
      <c r="L10" s="46"/>
      <c r="M10" s="46"/>
      <c r="N10" s="46"/>
      <c r="O10" s="46"/>
      <c r="P10" s="46">
        <f>データ!P6</f>
        <v>92.4</v>
      </c>
      <c r="Q10" s="46"/>
      <c r="R10" s="46"/>
      <c r="S10" s="46"/>
      <c r="T10" s="46"/>
      <c r="U10" s="46"/>
      <c r="V10" s="46"/>
      <c r="W10" s="46">
        <f>データ!Q6</f>
        <v>85.17</v>
      </c>
      <c r="X10" s="46"/>
      <c r="Y10" s="46"/>
      <c r="Z10" s="46"/>
      <c r="AA10" s="46"/>
      <c r="AB10" s="46"/>
      <c r="AC10" s="46"/>
      <c r="AD10" s="51">
        <f>データ!R6</f>
        <v>2101</v>
      </c>
      <c r="AE10" s="51"/>
      <c r="AF10" s="51"/>
      <c r="AG10" s="51"/>
      <c r="AH10" s="51"/>
      <c r="AI10" s="51"/>
      <c r="AJ10" s="51"/>
      <c r="AK10" s="2"/>
      <c r="AL10" s="51">
        <f>データ!V6</f>
        <v>185057</v>
      </c>
      <c r="AM10" s="51"/>
      <c r="AN10" s="51"/>
      <c r="AO10" s="51"/>
      <c r="AP10" s="51"/>
      <c r="AQ10" s="51"/>
      <c r="AR10" s="51"/>
      <c r="AS10" s="51"/>
      <c r="AT10" s="46">
        <f>データ!W6</f>
        <v>19.97</v>
      </c>
      <c r="AU10" s="46"/>
      <c r="AV10" s="46"/>
      <c r="AW10" s="46"/>
      <c r="AX10" s="46"/>
      <c r="AY10" s="46"/>
      <c r="AZ10" s="46"/>
      <c r="BA10" s="46"/>
      <c r="BB10" s="46">
        <f>データ!X6</f>
        <v>9266.75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lMkYt2ybc7R3ae7MaeWTt3osJLcUyfEAdL8GRmm9kv+pkZ2VYuZkq8ID3InwfWyRr9jTshqvsB01Xc4C+6krVA==" saltValue="BwPPrI/QsAdK0hyy7do1Q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122211</v>
      </c>
      <c r="D6" s="33">
        <f t="shared" si="3"/>
        <v>46</v>
      </c>
      <c r="E6" s="33">
        <f t="shared" si="3"/>
        <v>17</v>
      </c>
      <c r="F6" s="33">
        <f t="shared" si="3"/>
        <v>1</v>
      </c>
      <c r="G6" s="33">
        <f t="shared" si="3"/>
        <v>0</v>
      </c>
      <c r="H6" s="33" t="str">
        <f t="shared" si="3"/>
        <v>千葉県　八千代市</v>
      </c>
      <c r="I6" s="33" t="str">
        <f t="shared" si="3"/>
        <v>法適用</v>
      </c>
      <c r="J6" s="33" t="str">
        <f t="shared" si="3"/>
        <v>下水道事業</v>
      </c>
      <c r="K6" s="33" t="str">
        <f t="shared" si="3"/>
        <v>公共下水道</v>
      </c>
      <c r="L6" s="33" t="str">
        <f t="shared" si="3"/>
        <v>Ab</v>
      </c>
      <c r="M6" s="33" t="str">
        <f t="shared" si="3"/>
        <v>自治体職員</v>
      </c>
      <c r="N6" s="34" t="str">
        <f t="shared" si="3"/>
        <v>-</v>
      </c>
      <c r="O6" s="34">
        <f t="shared" si="3"/>
        <v>79.349999999999994</v>
      </c>
      <c r="P6" s="34">
        <f t="shared" si="3"/>
        <v>92.4</v>
      </c>
      <c r="Q6" s="34">
        <f t="shared" si="3"/>
        <v>85.17</v>
      </c>
      <c r="R6" s="34">
        <f t="shared" si="3"/>
        <v>2101</v>
      </c>
      <c r="S6" s="34">
        <f t="shared" si="3"/>
        <v>199786</v>
      </c>
      <c r="T6" s="34">
        <f t="shared" si="3"/>
        <v>51.39</v>
      </c>
      <c r="U6" s="34">
        <f t="shared" si="3"/>
        <v>3887.64</v>
      </c>
      <c r="V6" s="34">
        <f t="shared" si="3"/>
        <v>185057</v>
      </c>
      <c r="W6" s="34">
        <f t="shared" si="3"/>
        <v>19.97</v>
      </c>
      <c r="X6" s="34">
        <f t="shared" si="3"/>
        <v>9266.75</v>
      </c>
      <c r="Y6" s="35">
        <f>IF(Y7="",NA(),Y7)</f>
        <v>103.17</v>
      </c>
      <c r="Z6" s="35">
        <f t="shared" ref="Z6:AH6" si="4">IF(Z7="",NA(),Z7)</f>
        <v>107.01</v>
      </c>
      <c r="AA6" s="35">
        <f t="shared" si="4"/>
        <v>105.23</v>
      </c>
      <c r="AB6" s="35">
        <f t="shared" si="4"/>
        <v>105.7</v>
      </c>
      <c r="AC6" s="35">
        <f t="shared" si="4"/>
        <v>105.18</v>
      </c>
      <c r="AD6" s="35">
        <f t="shared" si="4"/>
        <v>105.91</v>
      </c>
      <c r="AE6" s="35">
        <f t="shared" si="4"/>
        <v>106.96</v>
      </c>
      <c r="AF6" s="35">
        <f t="shared" si="4"/>
        <v>106.55</v>
      </c>
      <c r="AG6" s="35">
        <f t="shared" si="4"/>
        <v>106.78</v>
      </c>
      <c r="AH6" s="35">
        <f t="shared" si="4"/>
        <v>106.31</v>
      </c>
      <c r="AI6" s="34" t="str">
        <f>IF(AI7="","",IF(AI7="-","【-】","【"&amp;SUBSTITUTE(TEXT(AI7,"#,##0.00"),"-","△")&amp;"】"))</f>
        <v>【108.07】</v>
      </c>
      <c r="AJ6" s="34">
        <f>IF(AJ7="",NA(),AJ7)</f>
        <v>0</v>
      </c>
      <c r="AK6" s="34">
        <f t="shared" ref="AK6:AS6" si="5">IF(AK7="",NA(),AK7)</f>
        <v>0</v>
      </c>
      <c r="AL6" s="34">
        <f t="shared" si="5"/>
        <v>0</v>
      </c>
      <c r="AM6" s="34">
        <f t="shared" si="5"/>
        <v>0</v>
      </c>
      <c r="AN6" s="34">
        <f t="shared" si="5"/>
        <v>0</v>
      </c>
      <c r="AO6" s="34">
        <f t="shared" si="5"/>
        <v>0</v>
      </c>
      <c r="AP6" s="34">
        <f t="shared" si="5"/>
        <v>0</v>
      </c>
      <c r="AQ6" s="35">
        <f t="shared" si="5"/>
        <v>0.41</v>
      </c>
      <c r="AR6" s="35">
        <f t="shared" si="5"/>
        <v>0.19</v>
      </c>
      <c r="AS6" s="35">
        <f t="shared" si="5"/>
        <v>0.05</v>
      </c>
      <c r="AT6" s="34" t="str">
        <f>IF(AT7="","",IF(AT7="-","【-】","【"&amp;SUBSTITUTE(TEXT(AT7,"#,##0.00"),"-","△")&amp;"】"))</f>
        <v>【3.09】</v>
      </c>
      <c r="AU6" s="35">
        <f>IF(AU7="",NA(),AU7)</f>
        <v>61.28</v>
      </c>
      <c r="AV6" s="35">
        <f t="shared" ref="AV6:BD6" si="6">IF(AV7="",NA(),AV7)</f>
        <v>94.39</v>
      </c>
      <c r="AW6" s="35">
        <f t="shared" si="6"/>
        <v>133.69999999999999</v>
      </c>
      <c r="AX6" s="35">
        <f t="shared" si="6"/>
        <v>188.41</v>
      </c>
      <c r="AY6" s="35">
        <f t="shared" si="6"/>
        <v>212.92</v>
      </c>
      <c r="AZ6" s="35">
        <f t="shared" si="6"/>
        <v>66.900000000000006</v>
      </c>
      <c r="BA6" s="35">
        <f t="shared" si="6"/>
        <v>72.739999999999995</v>
      </c>
      <c r="BB6" s="35">
        <f t="shared" si="6"/>
        <v>83.46</v>
      </c>
      <c r="BC6" s="35">
        <f t="shared" si="6"/>
        <v>80.64</v>
      </c>
      <c r="BD6" s="35">
        <f t="shared" si="6"/>
        <v>88.1</v>
      </c>
      <c r="BE6" s="34" t="str">
        <f>IF(BE7="","",IF(BE7="-","【-】","【"&amp;SUBSTITUTE(TEXT(BE7,"#,##0.00"),"-","△")&amp;"】"))</f>
        <v>【69.54】</v>
      </c>
      <c r="BF6" s="35">
        <f>IF(BF7="",NA(),BF7)</f>
        <v>380.98</v>
      </c>
      <c r="BG6" s="35">
        <f t="shared" ref="BG6:BO6" si="7">IF(BG7="",NA(),BG7)</f>
        <v>357.65</v>
      </c>
      <c r="BH6" s="35">
        <f t="shared" si="7"/>
        <v>352.37</v>
      </c>
      <c r="BI6" s="35">
        <f t="shared" si="7"/>
        <v>357.61</v>
      </c>
      <c r="BJ6" s="35">
        <f t="shared" si="7"/>
        <v>362.85</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104.86</v>
      </c>
      <c r="BR6" s="35">
        <f t="shared" ref="BR6:BZ6" si="8">IF(BR7="",NA(),BR7)</f>
        <v>109.83</v>
      </c>
      <c r="BS6" s="35">
        <f t="shared" si="8"/>
        <v>107.77</v>
      </c>
      <c r="BT6" s="35">
        <f t="shared" si="8"/>
        <v>108.96</v>
      </c>
      <c r="BU6" s="35">
        <f t="shared" si="8"/>
        <v>107.9</v>
      </c>
      <c r="BV6" s="35">
        <f t="shared" si="8"/>
        <v>101.54</v>
      </c>
      <c r="BW6" s="35">
        <f t="shared" si="8"/>
        <v>102.42</v>
      </c>
      <c r="BX6" s="35">
        <f t="shared" si="8"/>
        <v>100.97</v>
      </c>
      <c r="BY6" s="35">
        <f t="shared" si="8"/>
        <v>101.84</v>
      </c>
      <c r="BZ6" s="35">
        <f t="shared" si="8"/>
        <v>101.62</v>
      </c>
      <c r="CA6" s="34" t="str">
        <f>IF(CA7="","",IF(CA7="-","【-】","【"&amp;SUBSTITUTE(TEXT(CA7,"#,##0.00"),"-","△")&amp;"】"))</f>
        <v>【100.34】</v>
      </c>
      <c r="CB6" s="35">
        <f>IF(CB7="",NA(),CB7)</f>
        <v>120.11</v>
      </c>
      <c r="CC6" s="35">
        <f t="shared" ref="CC6:CK6" si="9">IF(CC7="",NA(),CC7)</f>
        <v>116.33</v>
      </c>
      <c r="CD6" s="35">
        <f t="shared" si="9"/>
        <v>118.48</v>
      </c>
      <c r="CE6" s="35">
        <f t="shared" si="9"/>
        <v>116.6</v>
      </c>
      <c r="CF6" s="35">
        <f t="shared" si="9"/>
        <v>117</v>
      </c>
      <c r="CG6" s="35">
        <f t="shared" si="9"/>
        <v>116.15</v>
      </c>
      <c r="CH6" s="35">
        <f t="shared" si="9"/>
        <v>116.2</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99.08</v>
      </c>
      <c r="CY6" s="35">
        <f t="shared" ref="CY6:DG6" si="11">IF(CY7="",NA(),CY7)</f>
        <v>99.17</v>
      </c>
      <c r="CZ6" s="35">
        <f t="shared" si="11"/>
        <v>99.06</v>
      </c>
      <c r="DA6" s="35">
        <f t="shared" si="11"/>
        <v>99.12</v>
      </c>
      <c r="DB6" s="35">
        <f t="shared" si="11"/>
        <v>99.16</v>
      </c>
      <c r="DC6" s="35">
        <f t="shared" si="11"/>
        <v>96.84</v>
      </c>
      <c r="DD6" s="35">
        <f t="shared" si="11"/>
        <v>96.84</v>
      </c>
      <c r="DE6" s="35">
        <f t="shared" si="11"/>
        <v>96.75</v>
      </c>
      <c r="DF6" s="35">
        <f t="shared" si="11"/>
        <v>96.78</v>
      </c>
      <c r="DG6" s="35">
        <f t="shared" si="11"/>
        <v>97</v>
      </c>
      <c r="DH6" s="34" t="str">
        <f>IF(DH7="","",IF(DH7="-","【-】","【"&amp;SUBSTITUTE(TEXT(DH7,"#,##0.00"),"-","△")&amp;"】"))</f>
        <v>【95.35】</v>
      </c>
      <c r="DI6" s="35">
        <f>IF(DI7="",NA(),DI7)</f>
        <v>20.7</v>
      </c>
      <c r="DJ6" s="35">
        <f t="shared" ref="DJ6:DR6" si="12">IF(DJ7="",NA(),DJ7)</f>
        <v>23.17</v>
      </c>
      <c r="DK6" s="35">
        <f t="shared" si="12"/>
        <v>25.74</v>
      </c>
      <c r="DL6" s="35">
        <f t="shared" si="12"/>
        <v>27.73</v>
      </c>
      <c r="DM6" s="35">
        <f t="shared" si="12"/>
        <v>28.7</v>
      </c>
      <c r="DN6" s="35">
        <f t="shared" si="12"/>
        <v>22.87</v>
      </c>
      <c r="DO6" s="35">
        <f t="shared" si="12"/>
        <v>28.42</v>
      </c>
      <c r="DP6" s="35">
        <f t="shared" si="12"/>
        <v>28.24</v>
      </c>
      <c r="DQ6" s="35">
        <f t="shared" si="12"/>
        <v>29.38</v>
      </c>
      <c r="DR6" s="35">
        <f t="shared" si="12"/>
        <v>30.6</v>
      </c>
      <c r="DS6" s="34" t="str">
        <f>IF(DS7="","",IF(DS7="-","【-】","【"&amp;SUBSTITUTE(TEXT(DS7,"#,##0.00"),"-","△")&amp;"】"))</f>
        <v>【38.57】</v>
      </c>
      <c r="DT6" s="34">
        <f>IF(DT7="",NA(),DT7)</f>
        <v>0</v>
      </c>
      <c r="DU6" s="34">
        <f t="shared" ref="DU6:EC6" si="13">IF(DU7="",NA(),DU7)</f>
        <v>0</v>
      </c>
      <c r="DV6" s="34">
        <f t="shared" si="13"/>
        <v>0</v>
      </c>
      <c r="DW6" s="34">
        <f t="shared" si="13"/>
        <v>0</v>
      </c>
      <c r="DX6" s="35">
        <f t="shared" si="13"/>
        <v>7.45</v>
      </c>
      <c r="DY6" s="35">
        <f t="shared" si="13"/>
        <v>1.2</v>
      </c>
      <c r="DZ6" s="35">
        <f t="shared" si="13"/>
        <v>3.01</v>
      </c>
      <c r="EA6" s="35">
        <f t="shared" si="13"/>
        <v>3.67</v>
      </c>
      <c r="EB6" s="35">
        <f t="shared" si="13"/>
        <v>3.45</v>
      </c>
      <c r="EC6" s="35">
        <f t="shared" si="13"/>
        <v>5.0199999999999996</v>
      </c>
      <c r="ED6" s="34" t="str">
        <f>IF(ED7="","",IF(ED7="-","【-】","【"&amp;SUBSTITUTE(TEXT(ED7,"#,##0.00"),"-","△")&amp;"】"))</f>
        <v>【5.90】</v>
      </c>
      <c r="EE6" s="35">
        <f>IF(EE7="",NA(),EE7)</f>
        <v>0.03</v>
      </c>
      <c r="EF6" s="35">
        <f t="shared" ref="EF6:EN6" si="14">IF(EF7="",NA(),EF7)</f>
        <v>0.03</v>
      </c>
      <c r="EG6" s="34">
        <f t="shared" si="14"/>
        <v>0</v>
      </c>
      <c r="EH6" s="34">
        <f t="shared" si="14"/>
        <v>0</v>
      </c>
      <c r="EI6" s="34">
        <f t="shared" si="14"/>
        <v>0</v>
      </c>
      <c r="EJ6" s="35">
        <f t="shared" si="14"/>
        <v>0.11</v>
      </c>
      <c r="EK6" s="35">
        <f t="shared" si="14"/>
        <v>0.13</v>
      </c>
      <c r="EL6" s="35">
        <f t="shared" si="14"/>
        <v>0.1</v>
      </c>
      <c r="EM6" s="35">
        <f t="shared" si="14"/>
        <v>0.12</v>
      </c>
      <c r="EN6" s="35">
        <f t="shared" si="14"/>
        <v>0.19</v>
      </c>
      <c r="EO6" s="34" t="str">
        <f>IF(EO7="","",IF(EO7="-","【-】","【"&amp;SUBSTITUTE(TEXT(EO7,"#,##0.00"),"-","△")&amp;"】"))</f>
        <v>【0.22】</v>
      </c>
    </row>
    <row r="7" spans="1:148" s="36" customFormat="1" x14ac:dyDescent="0.15">
      <c r="A7" s="28"/>
      <c r="B7" s="37">
        <v>2019</v>
      </c>
      <c r="C7" s="37">
        <v>122211</v>
      </c>
      <c r="D7" s="37">
        <v>46</v>
      </c>
      <c r="E7" s="37">
        <v>17</v>
      </c>
      <c r="F7" s="37">
        <v>1</v>
      </c>
      <c r="G7" s="37">
        <v>0</v>
      </c>
      <c r="H7" s="37" t="s">
        <v>96</v>
      </c>
      <c r="I7" s="37" t="s">
        <v>97</v>
      </c>
      <c r="J7" s="37" t="s">
        <v>98</v>
      </c>
      <c r="K7" s="37" t="s">
        <v>99</v>
      </c>
      <c r="L7" s="37" t="s">
        <v>100</v>
      </c>
      <c r="M7" s="37" t="s">
        <v>101</v>
      </c>
      <c r="N7" s="38" t="s">
        <v>102</v>
      </c>
      <c r="O7" s="38">
        <v>79.349999999999994</v>
      </c>
      <c r="P7" s="38">
        <v>92.4</v>
      </c>
      <c r="Q7" s="38">
        <v>85.17</v>
      </c>
      <c r="R7" s="38">
        <v>2101</v>
      </c>
      <c r="S7" s="38">
        <v>199786</v>
      </c>
      <c r="T7" s="38">
        <v>51.39</v>
      </c>
      <c r="U7" s="38">
        <v>3887.64</v>
      </c>
      <c r="V7" s="38">
        <v>185057</v>
      </c>
      <c r="W7" s="38">
        <v>19.97</v>
      </c>
      <c r="X7" s="38">
        <v>9266.75</v>
      </c>
      <c r="Y7" s="38">
        <v>103.17</v>
      </c>
      <c r="Z7" s="38">
        <v>107.01</v>
      </c>
      <c r="AA7" s="38">
        <v>105.23</v>
      </c>
      <c r="AB7" s="38">
        <v>105.7</v>
      </c>
      <c r="AC7" s="38">
        <v>105.18</v>
      </c>
      <c r="AD7" s="38">
        <v>105.91</v>
      </c>
      <c r="AE7" s="38">
        <v>106.96</v>
      </c>
      <c r="AF7" s="38">
        <v>106.55</v>
      </c>
      <c r="AG7" s="38">
        <v>106.78</v>
      </c>
      <c r="AH7" s="38">
        <v>106.31</v>
      </c>
      <c r="AI7" s="38">
        <v>108.07</v>
      </c>
      <c r="AJ7" s="38">
        <v>0</v>
      </c>
      <c r="AK7" s="38">
        <v>0</v>
      </c>
      <c r="AL7" s="38">
        <v>0</v>
      </c>
      <c r="AM7" s="38">
        <v>0</v>
      </c>
      <c r="AN7" s="38">
        <v>0</v>
      </c>
      <c r="AO7" s="38">
        <v>0</v>
      </c>
      <c r="AP7" s="38">
        <v>0</v>
      </c>
      <c r="AQ7" s="38">
        <v>0.41</v>
      </c>
      <c r="AR7" s="38">
        <v>0.19</v>
      </c>
      <c r="AS7" s="38">
        <v>0.05</v>
      </c>
      <c r="AT7" s="38">
        <v>3.09</v>
      </c>
      <c r="AU7" s="38">
        <v>61.28</v>
      </c>
      <c r="AV7" s="38">
        <v>94.39</v>
      </c>
      <c r="AW7" s="38">
        <v>133.69999999999999</v>
      </c>
      <c r="AX7" s="38">
        <v>188.41</v>
      </c>
      <c r="AY7" s="38">
        <v>212.92</v>
      </c>
      <c r="AZ7" s="38">
        <v>66.900000000000006</v>
      </c>
      <c r="BA7" s="38">
        <v>72.739999999999995</v>
      </c>
      <c r="BB7" s="38">
        <v>83.46</v>
      </c>
      <c r="BC7" s="38">
        <v>80.64</v>
      </c>
      <c r="BD7" s="38">
        <v>88.1</v>
      </c>
      <c r="BE7" s="38">
        <v>69.540000000000006</v>
      </c>
      <c r="BF7" s="38">
        <v>380.98</v>
      </c>
      <c r="BG7" s="38">
        <v>357.65</v>
      </c>
      <c r="BH7" s="38">
        <v>352.37</v>
      </c>
      <c r="BI7" s="38">
        <v>357.61</v>
      </c>
      <c r="BJ7" s="38">
        <v>362.85</v>
      </c>
      <c r="BK7" s="38">
        <v>643.19000000000005</v>
      </c>
      <c r="BL7" s="38">
        <v>596.44000000000005</v>
      </c>
      <c r="BM7" s="38">
        <v>612.6</v>
      </c>
      <c r="BN7" s="38">
        <v>606.79999999999995</v>
      </c>
      <c r="BO7" s="38">
        <v>585.55999999999995</v>
      </c>
      <c r="BP7" s="38">
        <v>682.51</v>
      </c>
      <c r="BQ7" s="38">
        <v>104.86</v>
      </c>
      <c r="BR7" s="38">
        <v>109.83</v>
      </c>
      <c r="BS7" s="38">
        <v>107.77</v>
      </c>
      <c r="BT7" s="38">
        <v>108.96</v>
      </c>
      <c r="BU7" s="38">
        <v>107.9</v>
      </c>
      <c r="BV7" s="38">
        <v>101.54</v>
      </c>
      <c r="BW7" s="38">
        <v>102.42</v>
      </c>
      <c r="BX7" s="38">
        <v>100.97</v>
      </c>
      <c r="BY7" s="38">
        <v>101.84</v>
      </c>
      <c r="BZ7" s="38">
        <v>101.62</v>
      </c>
      <c r="CA7" s="38">
        <v>100.34</v>
      </c>
      <c r="CB7" s="38">
        <v>120.11</v>
      </c>
      <c r="CC7" s="38">
        <v>116.33</v>
      </c>
      <c r="CD7" s="38">
        <v>118.48</v>
      </c>
      <c r="CE7" s="38">
        <v>116.6</v>
      </c>
      <c r="CF7" s="38">
        <v>117</v>
      </c>
      <c r="CG7" s="38">
        <v>116.15</v>
      </c>
      <c r="CH7" s="38">
        <v>116.2</v>
      </c>
      <c r="CI7" s="38">
        <v>118.78</v>
      </c>
      <c r="CJ7" s="38">
        <v>119.39</v>
      </c>
      <c r="CK7" s="38">
        <v>117.41</v>
      </c>
      <c r="CL7" s="38">
        <v>136.15</v>
      </c>
      <c r="CM7" s="38" t="s">
        <v>102</v>
      </c>
      <c r="CN7" s="38" t="s">
        <v>102</v>
      </c>
      <c r="CO7" s="38" t="s">
        <v>102</v>
      </c>
      <c r="CP7" s="38" t="s">
        <v>102</v>
      </c>
      <c r="CQ7" s="38" t="s">
        <v>102</v>
      </c>
      <c r="CR7" s="38">
        <v>72.239999999999995</v>
      </c>
      <c r="CS7" s="38">
        <v>69.23</v>
      </c>
      <c r="CT7" s="38">
        <v>70.37</v>
      </c>
      <c r="CU7" s="38">
        <v>68.3</v>
      </c>
      <c r="CV7" s="38">
        <v>67.37</v>
      </c>
      <c r="CW7" s="38">
        <v>59.64</v>
      </c>
      <c r="CX7" s="38">
        <v>99.08</v>
      </c>
      <c r="CY7" s="38">
        <v>99.17</v>
      </c>
      <c r="CZ7" s="38">
        <v>99.06</v>
      </c>
      <c r="DA7" s="38">
        <v>99.12</v>
      </c>
      <c r="DB7" s="38">
        <v>99.16</v>
      </c>
      <c r="DC7" s="38">
        <v>96.84</v>
      </c>
      <c r="DD7" s="38">
        <v>96.84</v>
      </c>
      <c r="DE7" s="38">
        <v>96.75</v>
      </c>
      <c r="DF7" s="38">
        <v>96.78</v>
      </c>
      <c r="DG7" s="38">
        <v>97</v>
      </c>
      <c r="DH7" s="38">
        <v>95.35</v>
      </c>
      <c r="DI7" s="38">
        <v>20.7</v>
      </c>
      <c r="DJ7" s="38">
        <v>23.17</v>
      </c>
      <c r="DK7" s="38">
        <v>25.74</v>
      </c>
      <c r="DL7" s="38">
        <v>27.73</v>
      </c>
      <c r="DM7" s="38">
        <v>28.7</v>
      </c>
      <c r="DN7" s="38">
        <v>22.87</v>
      </c>
      <c r="DO7" s="38">
        <v>28.42</v>
      </c>
      <c r="DP7" s="38">
        <v>28.24</v>
      </c>
      <c r="DQ7" s="38">
        <v>29.38</v>
      </c>
      <c r="DR7" s="38">
        <v>30.6</v>
      </c>
      <c r="DS7" s="38">
        <v>38.57</v>
      </c>
      <c r="DT7" s="38">
        <v>0</v>
      </c>
      <c r="DU7" s="38">
        <v>0</v>
      </c>
      <c r="DV7" s="38">
        <v>0</v>
      </c>
      <c r="DW7" s="38">
        <v>0</v>
      </c>
      <c r="DX7" s="38">
        <v>7.45</v>
      </c>
      <c r="DY7" s="38">
        <v>1.2</v>
      </c>
      <c r="DZ7" s="38">
        <v>3.01</v>
      </c>
      <c r="EA7" s="38">
        <v>3.67</v>
      </c>
      <c r="EB7" s="38">
        <v>3.45</v>
      </c>
      <c r="EC7" s="38">
        <v>5.0199999999999996</v>
      </c>
      <c r="ED7" s="38">
        <v>5.9</v>
      </c>
      <c r="EE7" s="38">
        <v>0.03</v>
      </c>
      <c r="EF7" s="38">
        <v>0.03</v>
      </c>
      <c r="EG7" s="38">
        <v>0</v>
      </c>
      <c r="EH7" s="38">
        <v>0</v>
      </c>
      <c r="EI7" s="38">
        <v>0</v>
      </c>
      <c r="EJ7" s="38">
        <v>0.11</v>
      </c>
      <c r="EK7" s="38">
        <v>0.13</v>
      </c>
      <c r="EL7" s="38">
        <v>0.1</v>
      </c>
      <c r="EM7" s="38">
        <v>0.12</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八千代市</cp:lastModifiedBy>
  <dcterms:created xsi:type="dcterms:W3CDTF">2020-12-04T02:25:38Z</dcterms:created>
  <dcterms:modified xsi:type="dcterms:W3CDTF">2021-01-15T08:03:52Z</dcterms:modified>
  <cp:category/>
</cp:coreProperties>
</file>