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1 下水道（公共）\"/>
    </mc:Choice>
  </mc:AlternateContent>
  <xr:revisionPtr revIDLastSave="0" documentId="13_ncr:1_{989E80A4-8D26-4E38-A920-9116EC3ACB7E}" xr6:coauthVersionLast="47" xr6:coauthVersionMax="47" xr10:uidLastSave="{00000000-0000-0000-0000-000000000000}"/>
  <workbookProtection workbookAlgorithmName="SHA-512" workbookHashValue="PwSzC6TNSktS3RpGAReJE0dVp3/nhgcwUhK3i3IXpa22UYrkVW5vLGgm7qYby0n4498er6yrQW0FGc+Gvr3h4Q==" workbookSaltValue="auzjbGhxtX5L/qR7HKKtZ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H85" i="4"/>
  <c r="F85" i="4"/>
  <c r="P10" i="4"/>
  <c r="B10" i="4"/>
  <c r="BB8" i="4"/>
  <c r="AT8" i="4"/>
  <c r="AD8" i="4"/>
  <c r="W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<sst xmlns="http://schemas.openxmlformats.org/spreadsheetml/2006/main" count="236" uniqueCount="118">
  <si>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</si>
  <si>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</si>
  <si>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</si>
  <si>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</si>
  <si>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</si>
  <si>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</si>
  <si>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</si>
  <si>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</si>
  <si>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</si>
  <si>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</si>
  <si>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</si>
  <si>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</si>
  <si>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</si>
  <si>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</si>
  <si>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</si>
  <si>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</si>
  <si>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</si>
  <si>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</si>
  <si>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</si>
  <si>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</si>
  <si>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</si>
  <si>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</si>
  <si>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</si>
  <si>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</si>
  <si>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</si>
  <si>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</si>
  <si>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</si>
  <si>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</si>
  <si>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</si>
  <si>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</si>
  <si>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</si>
  <si>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</si>
  <si>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</si>
  <si>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</si>
  <si>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</si>
  <si>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</si>
  <si>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</si>
  <si>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</si>
  <si>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</si>
  <si>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</si>
  <si>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</si>
  <si>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</si>
  <si>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</si>
  <si>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</si>
  <si>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</si>
  <si>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</si>
  <si>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</si>
  <si>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</si>
  <si>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</si>
  <si>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</si>
  <si>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</si>
  <si>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</si>
  <si>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</si>
  <si>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</si>
  <si>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</si>
  <si>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</si>
  <si>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</si>
  <si>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</si>
  <si>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</si>
  <si>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</si>
  <si>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</si>
  <si>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</si>
  <si>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</si>
  <si>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</si>
  <si>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</si>
  <si>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</si>
  <si>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</si>
  <si>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</si>
  <si>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</si>
  <si>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</si>
  <si>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</si>
  <si>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</si>
  <si>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</si>
  <si>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</si>
  <si>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</si>
  <si>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</si>
  <si>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</si>
  <si>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</si>
  <si>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</si>
  <si>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</si>
  <si>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</si>
  <si>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</si>
  <si>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</si>
  <si>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</si>
  <si>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</si>
  <si>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</si>
  <si>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</si>
  <si>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</si>
  <si>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</si>
  <si>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</si>
  <si>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</si>
  <si>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</si>
  <si>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</si>
  <si>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</si>
  <si>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</si>
  <si>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</si>
  <si>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</si>
  <si>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</si>
  <si>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</si>
  <si>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</si>
  <si>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</si>
  <si>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</si>
  <si>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</si>
  <si>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</si>
  <si>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</si>
  <si>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</si>
  <si>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</si>
  <si>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</si>
  <si>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</si>
  <si>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</si>
  <si>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</si>
  <si>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</si>
  <si>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</si>
  <si>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</si>
  <si>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</si>
  <si>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27年度に行った使用料の改定による収入の確保により、これまで経営指標は改善傾向が見られていたが、令和2年度以降、維持管理費が増加していることにより、経常収支比率及び経費回収率は以前と比べて低い水準となるとともに、汚水処理原価の上昇が見られる。
　また、今後、人口減少に伴い水需要が減少し、その一方で、老朽施設の増加が見込まれる。
　このため、将来にわたり安定的に事業を継続していくための取組みを示した「第2次八千代市公共下水道事業経営戦略」及び「ストックマネジメント計画」に基づき、将来の事業計画の把握や使用料改定の要否の確認を行いながら、長期的な視点から計画的に施設の更新を行うことにより、経営基盤の強化を図っていく。</t>
    <phoneticPr fontId="4"/>
  </si>
  <si>
    <t>　下水道施設の経年化により「①有形固定資産減価償却率」は増加傾向にあり、類似団体平均値を若干上回っている。また、「②管渠老朽化率」に現れているように、布設から法定耐用年数の50年を超える管渠が令和元年度より発生しているが、今後、このポイントが上昇していくことが予想される。
　令和3年度の「③管渠改善率」は低い水準となっているが、令和2年2月に策定したストックマネジメント計画に基づき、計画的に老朽管渠の更新を行っていく。</t>
    <rPh sb="42" eb="43">
      <t>アタイ</t>
    </rPh>
    <phoneticPr fontId="4"/>
  </si>
  <si>
    <t>　「①経常収支比率」及び「⑤経費回収率」は100％を上回っているものの、維持管理費の増加により、令和2年度以降、ポイントが減少している。また、同様の理由により「⑥汚水処理原価」についても令和2年度以降、上昇しており、経費の削減等に努めながら、今後の事業計画を適切に把握し、使用料改定の要否について確認していく必要がある。
 「③流動比率」は平成27年度の下水道使用料改定（増額）以降、使用料収入が確保されたこと等により、改善している。
 「④企業債残高対事業規模比率」は類似団体平均値と比較して低い状況であるが、今後、老朽施設の増加に伴い施設の改良費の増加が見込まれるため、将来実施していく事業の規模を適切に把握していくとともに、使用料水準の妥当性を判断しながら、計画的に事業を実施していく必要がある。
 「⑧水洗化率」は高い水準となっている。引き続き、未接続の解消に努めていく。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</si>
</sst>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528B-4105-90DA-99B3E05395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528B-4105-90DA-99B3E05395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E4-470F-BEBE-D3B31F2845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20E4-470F-BEBE-D3B31F2845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99.06</c:v>
                </c:pt>
                <c:pt idx="1">
                  <c:v>99.12</c:v>
                </c:pt>
                <c:pt idx="2">
                  <c:v>99.16</c:v>
                </c:pt>
                <c:pt idx="3">
                  <c:v>99.19</c:v>
                </c:pt>
                <c:pt idx="4">
                  <c:v>99.21</c:v>
                </c:pt>
              </c:numCache>
            </c:numRef>
          </c:val>
          <c:extLst>
            <c:ext xmlns:c16="http://schemas.microsoft.com/office/drawing/2014/chart" uri="{C3380CC4-5D6E-409C-BE32-E72D297353CC}">
              <c16:uniqueId val="{00000000-B6C5-4ADB-A832-5BE6DD43D8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B6C5-4ADB-A832-5BE6DD43D8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105.23</c:v>
                </c:pt>
                <c:pt idx="1">
                  <c:v>105.7</c:v>
                </c:pt>
                <c:pt idx="2">
                  <c:v>105.18</c:v>
                </c:pt>
                <c:pt idx="3">
                  <c:v>102.37</c:v>
                </c:pt>
                <c:pt idx="4">
                  <c:v>102.2</c:v>
                </c:pt>
              </c:numCache>
            </c:numRef>
          </c:val>
          <c:extLst>
            <c:ext xmlns:c16="http://schemas.microsoft.com/office/drawing/2014/chart" uri="{C3380CC4-5D6E-409C-BE32-E72D297353CC}">
              <c16:uniqueId val="{00000000-903A-40A0-9B0D-9A79E55A8E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903A-40A0-9B0D-9A79E55A8E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25.74</c:v>
                </c:pt>
                <c:pt idx="1">
                  <c:v>27.73</c:v>
                </c:pt>
                <c:pt idx="2">
                  <c:v>28.7</c:v>
                </c:pt>
                <c:pt idx="3">
                  <c:v>31.14</c:v>
                </c:pt>
                <c:pt idx="4">
                  <c:v>32.24</c:v>
                </c:pt>
              </c:numCache>
            </c:numRef>
          </c:val>
          <c:extLst>
            <c:ext xmlns:c16="http://schemas.microsoft.com/office/drawing/2014/chart" uri="{C3380CC4-5D6E-409C-BE32-E72D297353CC}">
              <c16:uniqueId val="{00000000-8442-4D98-90E1-FD649D6223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8442-4D98-90E1-FD649D6223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quot;-&quot;">
                  <c:v>7.45</c:v>
                </c:pt>
                <c:pt idx="3" formatCode="#,##0.00;&quot;△&quot;#,##0.00;&quot;-&quot;">
                  <c:v>7.4</c:v>
                </c:pt>
                <c:pt idx="4" formatCode="#,##0.00;&quot;△&quot;#,##0.00;&quot;-&quot;">
                  <c:v>7.37</c:v>
                </c:pt>
              </c:numCache>
            </c:numRef>
          </c:val>
          <c:extLst>
            <c:ext xmlns:c16="http://schemas.microsoft.com/office/drawing/2014/chart" uri="{C3380CC4-5D6E-409C-BE32-E72D297353CC}">
              <c16:uniqueId val="{00000000-4023-47EE-9397-45C1C6F096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4023-47EE-9397-45C1C6F096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3-4792-83DC-2443AA8FAA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94A3-4792-83DC-2443AA8FAA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133.69999999999999</c:v>
                </c:pt>
                <c:pt idx="1">
                  <c:v>188.41</c:v>
                </c:pt>
                <c:pt idx="2">
                  <c:v>212.92</c:v>
                </c:pt>
                <c:pt idx="3">
                  <c:v>243.59</c:v>
                </c:pt>
                <c:pt idx="4">
                  <c:v>279.27999999999997</c:v>
                </c:pt>
              </c:numCache>
            </c:numRef>
          </c:val>
          <c:extLst>
            <c:ext xmlns:c16="http://schemas.microsoft.com/office/drawing/2014/chart" uri="{C3380CC4-5D6E-409C-BE32-E72D297353CC}">
              <c16:uniqueId val="{00000000-3177-4B73-B38A-65CBD3CF1B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3177-4B73-B38A-65CBD3CF1B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352.37</c:v>
                </c:pt>
                <c:pt idx="1">
                  <c:v>357.61</c:v>
                </c:pt>
                <c:pt idx="2">
                  <c:v>362.85</c:v>
                </c:pt>
                <c:pt idx="3">
                  <c:v>341.39</c:v>
                </c:pt>
                <c:pt idx="4">
                  <c:v>362.86</c:v>
                </c:pt>
              </c:numCache>
            </c:numRef>
          </c:val>
          <c:extLst>
            <c:ext xmlns:c16="http://schemas.microsoft.com/office/drawing/2014/chart" uri="{C3380CC4-5D6E-409C-BE32-E72D297353CC}">
              <c16:uniqueId val="{00000000-63A1-4E49-A27B-5EA67A4371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63A1-4E49-A27B-5EA67A4371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107.77</c:v>
                </c:pt>
                <c:pt idx="1">
                  <c:v>108.96</c:v>
                </c:pt>
                <c:pt idx="2">
                  <c:v>107.9</c:v>
                </c:pt>
                <c:pt idx="3">
                  <c:v>104.04</c:v>
                </c:pt>
                <c:pt idx="4">
                  <c:v>104.08</c:v>
                </c:pt>
              </c:numCache>
            </c:numRef>
          </c:val>
          <c:extLst>
            <c:ext xmlns:c16="http://schemas.microsoft.com/office/drawing/2014/chart" uri="{C3380CC4-5D6E-409C-BE32-E72D297353CC}">
              <c16:uniqueId val="{00000000-4FC9-476F-9C0F-E726CB190E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4FC9-476F-9C0F-E726CB190E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118.48</c:v>
                </c:pt>
                <c:pt idx="1">
                  <c:v>116.6</c:v>
                </c:pt>
                <c:pt idx="2">
                  <c:v>117</c:v>
                </c:pt>
                <c:pt idx="3">
                  <c:v>118.92</c:v>
                </c:pt>
                <c:pt idx="4">
                  <c:v>119.5</c:v>
                </c:pt>
              </c:numCache>
            </c:numRef>
          </c:val>
          <c:extLst>
            <c:ext xmlns:c16="http://schemas.microsoft.com/office/drawing/2014/chart" uri="{C3380CC4-5D6E-409C-BE32-E72D297353CC}">
              <c16:uniqueId val="{00000000-5E68-453B-815E-AB2FE8025D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5E68-453B-815E-AB2FE8025D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八千代市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5">
        <f>データ!S6</f>
        <v>203354</v>
      </c>
      <c r="AM8" s="45"/>
      <c r="AN8" s="45"/>
      <c r="AO8" s="45"/>
      <c r="AP8" s="45"/>
      <c r="AQ8" s="45"/>
      <c r="AR8" s="45"/>
      <c r="AS8" s="45"/>
      <c r="AT8" s="46">
        <f>データ!T6</f>
        <v>51.39</v>
      </c>
      <c r="AU8" s="46"/>
      <c r="AV8" s="46"/>
      <c r="AW8" s="46"/>
      <c r="AX8" s="46"/>
      <c r="AY8" s="46"/>
      <c r="AZ8" s="46"/>
      <c r="BA8" s="46"/>
      <c r="BB8" s="46">
        <f>データ!U6</f>
        <v>3957.07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79.69</v>
      </c>
      <c r="J10" s="46"/>
      <c r="K10" s="46"/>
      <c r="L10" s="46"/>
      <c r="M10" s="46"/>
      <c r="N10" s="46"/>
      <c r="O10" s="46"/>
      <c r="P10" s="46">
        <f>データ!P6</f>
        <v>92.52</v>
      </c>
      <c r="Q10" s="46"/>
      <c r="R10" s="46"/>
      <c r="S10" s="46"/>
      <c r="T10" s="46"/>
      <c r="U10" s="46"/>
      <c r="V10" s="46"/>
      <c r="W10" s="46">
        <f>データ!Q6</f>
        <v>81.91</v>
      </c>
      <c r="X10" s="46"/>
      <c r="Y10" s="46"/>
      <c r="Z10" s="46"/>
      <c r="AA10" s="46"/>
      <c r="AB10" s="46"/>
      <c r="AC10" s="46"/>
      <c r="AD10" s="45">
        <f>データ!R6</f>
        <v>2101</v>
      </c>
      <c r="AE10" s="45"/>
      <c r="AF10" s="45"/>
      <c r="AG10" s="45"/>
      <c r="AH10" s="45"/>
      <c r="AI10" s="45"/>
      <c r="AJ10" s="45"/>
      <c r="AK10" s="2"/>
      <c r="AL10" s="45">
        <f>データ!V6</f>
        <v>188291</v>
      </c>
      <c r="AM10" s="45"/>
      <c r="AN10" s="45"/>
      <c r="AO10" s="45"/>
      <c r="AP10" s="45"/>
      <c r="AQ10" s="45"/>
      <c r="AR10" s="45"/>
      <c r="AS10" s="45"/>
      <c r="AT10" s="46">
        <f>データ!W6</f>
        <v>20.38</v>
      </c>
      <c r="AU10" s="46"/>
      <c r="AV10" s="46"/>
      <c r="AW10" s="46"/>
      <c r="AX10" s="46"/>
      <c r="AY10" s="46"/>
      <c r="AZ10" s="46"/>
      <c r="BA10" s="46"/>
      <c r="BB10" s="46">
        <f>データ!X6</f>
        <v>9239.01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dKtvr+jDNK35LMf39gkx7nypX9G0CQejiwMgcLAKf3n128thEppVaCzCqQ1fifha9fUWWaUPvRupCrxwecOHA==" saltValue="+jM9/5TzLE7TwuY0b2tX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122211</v>
      </c>
      <c r="D6" s="19">
        <f t="shared" si="3"/>
        <v>46</v>
      </c>
      <c r="E6" s="19">
        <f t="shared" si="3"/>
        <v>17</v>
      </c>
      <c r="F6" s="19">
        <f t="shared" si="3"/>
        <v>1</v>
      </c>
      <c r="G6" s="19">
        <f t="shared" si="3"/>
        <v>0</v>
      </c>
      <c r="H6" s="19" t="str">
        <f t="shared" si="3"/>
        <v>千葉県　八千代市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79.69</v>
      </c>
      <c r="P6" s="20">
        <f t="shared" si="3"/>
        <v>92.52</v>
      </c>
      <c r="Q6" s="20">
        <f t="shared" si="3"/>
        <v>81.91</v>
      </c>
      <c r="R6" s="20">
        <f t="shared" si="3"/>
        <v>2101</v>
      </c>
      <c r="S6" s="20">
        <f t="shared" si="3"/>
        <v>203354</v>
      </c>
      <c r="T6" s="20">
        <f t="shared" si="3"/>
        <v>51.39</v>
      </c>
      <c r="U6" s="20">
        <f t="shared" si="3"/>
        <v>3957.07</v>
      </c>
      <c r="V6" s="20">
        <f t="shared" si="3"/>
        <v>188291</v>
      </c>
      <c r="W6" s="20">
        <f t="shared" si="3"/>
        <v>20.38</v>
      </c>
      <c r="X6" s="20">
        <f t="shared" si="3"/>
        <v>9239.01</v>
      </c>
      <c r="Y6" s="21">
        <f>IF(Y7="",NA(),Y7)</f>
        <v>105.23</v>
      </c>
      <c r="Z6" s="21">
        <f t="shared" ref="Z6:AH6" si="4">IF(Z7="",NA(),Z7)</f>
        <v>105.7</v>
      </c>
      <c r="AA6" s="21">
        <f t="shared" si="4"/>
        <v>105.18</v>
      </c>
      <c r="AB6" s="21">
        <f t="shared" si="4"/>
        <v>102.37</v>
      </c>
      <c r="AC6" s="21">
        <f t="shared" si="4"/>
        <v>102.2</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133.69999999999999</v>
      </c>
      <c r="AV6" s="21">
        <f t="shared" ref="AV6:BD6" si="6">IF(AV7="",NA(),AV7)</f>
        <v>188.41</v>
      </c>
      <c r="AW6" s="21">
        <f t="shared" si="6"/>
        <v>212.92</v>
      </c>
      <c r="AX6" s="21">
        <f t="shared" si="6"/>
        <v>243.59</v>
      </c>
      <c r="AY6" s="21">
        <f t="shared" si="6"/>
        <v>279.27999999999997</v>
      </c>
      <c r="AZ6" s="21">
        <f t="shared" si="6"/>
        <v>83.46</v>
      </c>
      <c r="BA6" s="21">
        <f t="shared" si="6"/>
        <v>80.64</v>
      </c>
      <c r="BB6" s="21">
        <f t="shared" si="6"/>
        <v>88.1</v>
      </c>
      <c r="BC6" s="21">
        <f t="shared" si="6"/>
        <v>84.84</v>
      </c>
      <c r="BD6" s="21">
        <f t="shared" si="6"/>
        <v>88.42</v>
      </c>
      <c r="BE6" s="20" t="str">
        <f>IF(BE7="","",IF(BE7="-","【-】","【"&amp;SUBSTITUTE(TEXT(BE7,"#,##0.00"),"-","△")&amp;"】"))</f>
        <v>【71.39】</v>
      </c>
      <c r="BF6" s="21">
        <f>IF(BF7="",NA(),BF7)</f>
        <v>352.37</v>
      </c>
      <c r="BG6" s="21">
        <f t="shared" ref="BG6:BO6" si="7">IF(BG7="",NA(),BG7)</f>
        <v>357.61</v>
      </c>
      <c r="BH6" s="21">
        <f t="shared" si="7"/>
        <v>362.85</v>
      </c>
      <c r="BI6" s="21">
        <f t="shared" si="7"/>
        <v>341.39</v>
      </c>
      <c r="BJ6" s="21">
        <f t="shared" si="7"/>
        <v>362.86</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107.77</v>
      </c>
      <c r="BR6" s="21">
        <f t="shared" ref="BR6:BZ6" si="8">IF(BR7="",NA(),BR7)</f>
        <v>108.96</v>
      </c>
      <c r="BS6" s="21">
        <f t="shared" si="8"/>
        <v>107.9</v>
      </c>
      <c r="BT6" s="21">
        <f t="shared" si="8"/>
        <v>104.04</v>
      </c>
      <c r="BU6" s="21">
        <f t="shared" si="8"/>
        <v>104.08</v>
      </c>
      <c r="BV6" s="21">
        <f t="shared" si="8"/>
        <v>100.97</v>
      </c>
      <c r="BW6" s="21">
        <f t="shared" si="8"/>
        <v>101.84</v>
      </c>
      <c r="BX6" s="21">
        <f t="shared" si="8"/>
        <v>101.62</v>
      </c>
      <c r="BY6" s="21">
        <f t="shared" si="8"/>
        <v>102.36</v>
      </c>
      <c r="BZ6" s="21">
        <f t="shared" si="8"/>
        <v>103.76</v>
      </c>
      <c r="CA6" s="20" t="str">
        <f>IF(CA7="","",IF(CA7="-","【-】","【"&amp;SUBSTITUTE(TEXT(CA7,"#,##0.00"),"-","△")&amp;"】"))</f>
        <v>【99.73】</v>
      </c>
      <c r="CB6" s="21">
        <f>IF(CB7="",NA(),CB7)</f>
        <v>118.48</v>
      </c>
      <c r="CC6" s="21">
        <f t="shared" ref="CC6:CK6" si="9">IF(CC7="",NA(),CC7)</f>
        <v>116.6</v>
      </c>
      <c r="CD6" s="21">
        <f t="shared" si="9"/>
        <v>117</v>
      </c>
      <c r="CE6" s="21">
        <f t="shared" si="9"/>
        <v>118.92</v>
      </c>
      <c r="CF6" s="21">
        <f t="shared" si="9"/>
        <v>119.5</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99.06</v>
      </c>
      <c r="CY6" s="21">
        <f t="shared" ref="CY6:DG6" si="11">IF(CY7="",NA(),CY7)</f>
        <v>99.12</v>
      </c>
      <c r="CZ6" s="21">
        <f t="shared" si="11"/>
        <v>99.16</v>
      </c>
      <c r="DA6" s="21">
        <f t="shared" si="11"/>
        <v>99.19</v>
      </c>
      <c r="DB6" s="21">
        <f t="shared" si="11"/>
        <v>99.21</v>
      </c>
      <c r="DC6" s="21">
        <f t="shared" si="11"/>
        <v>96.75</v>
      </c>
      <c r="DD6" s="21">
        <f t="shared" si="11"/>
        <v>96.78</v>
      </c>
      <c r="DE6" s="21">
        <f t="shared" si="11"/>
        <v>97</v>
      </c>
      <c r="DF6" s="21">
        <f t="shared" si="11"/>
        <v>97.24</v>
      </c>
      <c r="DG6" s="21">
        <f t="shared" si="11"/>
        <v>97.79</v>
      </c>
      <c r="DH6" s="20" t="str">
        <f>IF(DH7="","",IF(DH7="-","【-】","【"&amp;SUBSTITUTE(TEXT(DH7,"#,##0.00"),"-","△")&amp;"】"))</f>
        <v>【95.72】</v>
      </c>
      <c r="DI6" s="21">
        <f>IF(DI7="",NA(),DI7)</f>
        <v>25.74</v>
      </c>
      <c r="DJ6" s="21">
        <f t="shared" ref="DJ6:DR6" si="12">IF(DJ7="",NA(),DJ7)</f>
        <v>27.73</v>
      </c>
      <c r="DK6" s="21">
        <f t="shared" si="12"/>
        <v>28.7</v>
      </c>
      <c r="DL6" s="21">
        <f t="shared" si="12"/>
        <v>31.14</v>
      </c>
      <c r="DM6" s="21">
        <f t="shared" si="12"/>
        <v>32.24</v>
      </c>
      <c r="DN6" s="21">
        <f t="shared" si="12"/>
        <v>28.24</v>
      </c>
      <c r="DO6" s="21">
        <f t="shared" si="12"/>
        <v>29.38</v>
      </c>
      <c r="DP6" s="21">
        <f t="shared" si="12"/>
        <v>30.6</v>
      </c>
      <c r="DQ6" s="21">
        <f t="shared" si="12"/>
        <v>27.39</v>
      </c>
      <c r="DR6" s="21">
        <f t="shared" si="12"/>
        <v>30.42</v>
      </c>
      <c r="DS6" s="20" t="str">
        <f>IF(DS7="","",IF(DS7="-","【-】","【"&amp;SUBSTITUTE(TEXT(DS7,"#,##0.00"),"-","△")&amp;"】"))</f>
        <v>【38.17】</v>
      </c>
      <c r="DT6" s="20">
        <f>IF(DT7="",NA(),DT7)</f>
        <v>0</v>
      </c>
      <c r="DU6" s="20">
        <f t="shared" ref="DU6:EC6" si="13">IF(DU7="",NA(),DU7)</f>
        <v>0</v>
      </c>
      <c r="DV6" s="21">
        <f t="shared" si="13"/>
        <v>7.45</v>
      </c>
      <c r="DW6" s="21">
        <f t="shared" si="13"/>
        <v>7.4</v>
      </c>
      <c r="DX6" s="21">
        <f t="shared" si="13"/>
        <v>7.37</v>
      </c>
      <c r="DY6" s="21">
        <f t="shared" si="13"/>
        <v>3.67</v>
      </c>
      <c r="DZ6" s="21">
        <f t="shared" si="13"/>
        <v>3.45</v>
      </c>
      <c r="EA6" s="21">
        <f t="shared" si="13"/>
        <v>5.0199999999999996</v>
      </c>
      <c r="EB6" s="21">
        <f t="shared" si="13"/>
        <v>5.86</v>
      </c>
      <c r="EC6" s="21">
        <f t="shared" si="13"/>
        <v>6.66</v>
      </c>
      <c r="ED6" s="20" t="str">
        <f>IF(ED7="","",IF(ED7="-","【-】","【"&amp;SUBSTITUTE(TEXT(ED7,"#,##0.00"),"-","△")&amp;"】"))</f>
        <v>【6.54】</v>
      </c>
      <c r="EE6" s="20">
        <f>IF(EE7="",NA(),EE7)</f>
        <v>0</v>
      </c>
      <c r="EF6" s="20">
        <f t="shared" ref="EF6:EN6" si="14">IF(EF7="",NA(),EF7)</f>
        <v>0</v>
      </c>
      <c r="EG6" s="20">
        <f t="shared" si="14"/>
        <v>0</v>
      </c>
      <c r="EH6" s="20">
        <f t="shared" si="14"/>
        <v>0</v>
      </c>
      <c r="EI6" s="21">
        <f t="shared" si="14"/>
        <v>0.02</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2">
      <c r="A7" s="14"/>
      <c r="B7" s="23">
        <v>2021</v>
      </c>
      <c r="C7" s="23">
        <v>122211</v>
      </c>
      <c r="D7" s="23">
        <v>46</v>
      </c>
      <c r="E7" s="23">
        <v>17</v>
      </c>
      <c r="F7" s="23">
        <v>1</v>
      </c>
      <c r="G7" s="23">
        <v>0</v>
      </c>
      <c r="H7" s="23" t="s">
        <v>96</v>
      </c>
      <c r="I7" s="23" t="s">
        <v>97</v>
      </c>
      <c r="J7" s="23" t="s">
        <v>98</v>
      </c>
      <c r="K7" s="23" t="s">
        <v>99</v>
      </c>
      <c r="L7" s="23" t="s">
        <v>100</v>
      </c>
      <c r="M7" s="23" t="s">
        <v>101</v>
      </c>
      <c r="N7" s="24" t="s">
        <v>102</v>
      </c>
      <c r="O7" s="24">
        <v>79.69</v>
      </c>
      <c r="P7" s="24">
        <v>92.52</v>
      </c>
      <c r="Q7" s="24">
        <v>81.91</v>
      </c>
      <c r="R7" s="24">
        <v>2101</v>
      </c>
      <c r="S7" s="24">
        <v>203354</v>
      </c>
      <c r="T7" s="24">
        <v>51.39</v>
      </c>
      <c r="U7" s="24">
        <v>3957.07</v>
      </c>
      <c r="V7" s="24">
        <v>188291</v>
      </c>
      <c r="W7" s="24">
        <v>20.38</v>
      </c>
      <c r="X7" s="24">
        <v>9239.01</v>
      </c>
      <c r="Y7" s="24">
        <v>105.23</v>
      </c>
      <c r="Z7" s="24">
        <v>105.7</v>
      </c>
      <c r="AA7" s="24">
        <v>105.18</v>
      </c>
      <c r="AB7" s="24">
        <v>102.37</v>
      </c>
      <c r="AC7" s="24">
        <v>102.2</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133.69999999999999</v>
      </c>
      <c r="AV7" s="24">
        <v>188.41</v>
      </c>
      <c r="AW7" s="24">
        <v>212.92</v>
      </c>
      <c r="AX7" s="24">
        <v>243.59</v>
      </c>
      <c r="AY7" s="24">
        <v>279.27999999999997</v>
      </c>
      <c r="AZ7" s="24">
        <v>83.46</v>
      </c>
      <c r="BA7" s="24">
        <v>80.64</v>
      </c>
      <c r="BB7" s="24">
        <v>88.1</v>
      </c>
      <c r="BC7" s="24">
        <v>84.84</v>
      </c>
      <c r="BD7" s="24">
        <v>88.42</v>
      </c>
      <c r="BE7" s="24">
        <v>71.39</v>
      </c>
      <c r="BF7" s="24">
        <v>352.37</v>
      </c>
      <c r="BG7" s="24">
        <v>357.61</v>
      </c>
      <c r="BH7" s="24">
        <v>362.85</v>
      </c>
      <c r="BI7" s="24">
        <v>341.39</v>
      </c>
      <c r="BJ7" s="24">
        <v>362.86</v>
      </c>
      <c r="BK7" s="24">
        <v>612.6</v>
      </c>
      <c r="BL7" s="24">
        <v>606.79999999999995</v>
      </c>
      <c r="BM7" s="24">
        <v>585.55999999999995</v>
      </c>
      <c r="BN7" s="24">
        <v>565.62</v>
      </c>
      <c r="BO7" s="24">
        <v>544.61</v>
      </c>
      <c r="BP7" s="24">
        <v>669.11</v>
      </c>
      <c r="BQ7" s="24">
        <v>107.77</v>
      </c>
      <c r="BR7" s="24">
        <v>108.96</v>
      </c>
      <c r="BS7" s="24">
        <v>107.9</v>
      </c>
      <c r="BT7" s="24">
        <v>104.04</v>
      </c>
      <c r="BU7" s="24">
        <v>104.08</v>
      </c>
      <c r="BV7" s="24">
        <v>100.97</v>
      </c>
      <c r="BW7" s="24">
        <v>101.84</v>
      </c>
      <c r="BX7" s="24">
        <v>101.62</v>
      </c>
      <c r="BY7" s="24">
        <v>102.36</v>
      </c>
      <c r="BZ7" s="24">
        <v>103.76</v>
      </c>
      <c r="CA7" s="24">
        <v>99.73</v>
      </c>
      <c r="CB7" s="24">
        <v>118.48</v>
      </c>
      <c r="CC7" s="24">
        <v>116.6</v>
      </c>
      <c r="CD7" s="24">
        <v>117</v>
      </c>
      <c r="CE7" s="24">
        <v>118.92</v>
      </c>
      <c r="CF7" s="24">
        <v>119.5</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99.06</v>
      </c>
      <c r="CY7" s="24">
        <v>99.12</v>
      </c>
      <c r="CZ7" s="24">
        <v>99.16</v>
      </c>
      <c r="DA7" s="24">
        <v>99.19</v>
      </c>
      <c r="DB7" s="24">
        <v>99.21</v>
      </c>
      <c r="DC7" s="24">
        <v>96.75</v>
      </c>
      <c r="DD7" s="24">
        <v>96.78</v>
      </c>
      <c r="DE7" s="24">
        <v>97</v>
      </c>
      <c r="DF7" s="24">
        <v>97.24</v>
      </c>
      <c r="DG7" s="24">
        <v>97.79</v>
      </c>
      <c r="DH7" s="24">
        <v>95.72</v>
      </c>
      <c r="DI7" s="24">
        <v>25.74</v>
      </c>
      <c r="DJ7" s="24">
        <v>27.73</v>
      </c>
      <c r="DK7" s="24">
        <v>28.7</v>
      </c>
      <c r="DL7" s="24">
        <v>31.14</v>
      </c>
      <c r="DM7" s="24">
        <v>32.24</v>
      </c>
      <c r="DN7" s="24">
        <v>28.24</v>
      </c>
      <c r="DO7" s="24">
        <v>29.38</v>
      </c>
      <c r="DP7" s="24">
        <v>30.6</v>
      </c>
      <c r="DQ7" s="24">
        <v>27.39</v>
      </c>
      <c r="DR7" s="24">
        <v>30.42</v>
      </c>
      <c r="DS7" s="24">
        <v>38.17</v>
      </c>
      <c r="DT7" s="24">
        <v>0</v>
      </c>
      <c r="DU7" s="24">
        <v>0</v>
      </c>
      <c r="DV7" s="24">
        <v>7.45</v>
      </c>
      <c r="DW7" s="24">
        <v>7.4</v>
      </c>
      <c r="DX7" s="24">
        <v>7.37</v>
      </c>
      <c r="DY7" s="24">
        <v>3.67</v>
      </c>
      <c r="DZ7" s="24">
        <v>3.45</v>
      </c>
      <c r="EA7" s="24">
        <v>5.0199999999999996</v>
      </c>
      <c r="EB7" s="24">
        <v>5.86</v>
      </c>
      <c r="EC7" s="24">
        <v>6.66</v>
      </c>
      <c r="ED7" s="24">
        <v>6.54</v>
      </c>
      <c r="EE7" s="24">
        <v>0</v>
      </c>
      <c r="EF7" s="24">
        <v>0</v>
      </c>
      <c r="EG7" s="24">
        <v>0</v>
      </c>
      <c r="EH7" s="24">
        <v>0</v>
      </c>
      <c r="EI7" s="24">
        <v>0.02</v>
      </c>
      <c r="EJ7" s="24">
        <v>0.1</v>
      </c>
      <c r="EK7" s="24">
        <v>0.12</v>
      </c>
      <c r="EL7" s="24">
        <v>0.19</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2023-02-22T02:20:51Z</cp:lastPrinted>
  <dcterms:created xsi:type="dcterms:W3CDTF">2023-01-12T23:28:53Z</dcterms:created>
  <dcterms:modified xsi:type="dcterms:W3CDTF">2023-02-22T02:21:00Z</dcterms:modified>
  <cp:category/>
</cp:coreProperties>
</file>