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5445" yWindow="1335" windowWidth="19050" windowHeight="13395"/>
  </bookViews>
  <sheets>
    <sheet name="★2025年版" sheetId="9" r:id="rId1"/>
    <sheet name="★2025年版記載例" sheetId="10" r:id="rId2"/>
    <sheet name="祝日" sheetId="2" r:id="rId3"/>
  </sheets>
  <definedNames>
    <definedName name="_xlnm.Print_Area" localSheetId="0">★2025年版!$A$4:$F$44</definedName>
    <definedName name="_xlnm.Print_Area" localSheetId="1">★2025年版記載例!$A$1:$J$45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2" l="1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61" i="2"/>
  <c r="C60" i="2"/>
  <c r="C59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43" i="2"/>
  <c r="C42" i="2"/>
  <c r="C41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24" i="2"/>
  <c r="C23" i="2"/>
  <c r="C22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3" i="2"/>
  <c r="C2" i="2"/>
  <c r="E41" i="10"/>
  <c r="D41" i="10"/>
  <c r="B10" i="10"/>
  <c r="G10" i="10" s="1"/>
  <c r="L6" i="10"/>
  <c r="E42" i="10" s="1"/>
  <c r="E41" i="9"/>
  <c r="D41" i="9"/>
  <c r="B10" i="9"/>
  <c r="G10" i="9" s="1"/>
  <c r="L6" i="9"/>
  <c r="D42" i="9" s="1"/>
  <c r="D43" i="9" l="1"/>
  <c r="C10" i="9"/>
  <c r="B11" i="9"/>
  <c r="G11" i="9" s="1"/>
  <c r="B11" i="10"/>
  <c r="G11" i="10" s="1"/>
  <c r="E42" i="9"/>
  <c r="E43" i="9" s="1"/>
  <c r="C10" i="10"/>
  <c r="E43" i="10"/>
  <c r="D42" i="10"/>
  <c r="D43" i="10" s="1"/>
  <c r="B12" i="9" l="1"/>
  <c r="G12" i="9" s="1"/>
  <c r="C11" i="9"/>
  <c r="B12" i="10"/>
  <c r="G12" i="10" s="1"/>
  <c r="C11" i="10"/>
  <c r="C12" i="10" l="1"/>
  <c r="B13" i="10"/>
  <c r="G13" i="10" s="1"/>
  <c r="B13" i="9"/>
  <c r="G13" i="9" s="1"/>
  <c r="C12" i="9"/>
  <c r="C13" i="9" l="1"/>
  <c r="B14" i="9"/>
  <c r="G14" i="9" s="1"/>
  <c r="C13" i="10"/>
  <c r="B14" i="10"/>
  <c r="G14" i="10" s="1"/>
  <c r="C14" i="9" l="1"/>
  <c r="B15" i="9"/>
  <c r="G15" i="9" s="1"/>
  <c r="B15" i="10"/>
  <c r="G15" i="10" s="1"/>
  <c r="C14" i="10"/>
  <c r="B16" i="10" l="1"/>
  <c r="G16" i="10" s="1"/>
  <c r="C15" i="10"/>
  <c r="B16" i="9"/>
  <c r="G16" i="9" s="1"/>
  <c r="C15" i="9"/>
  <c r="B17" i="9" l="1"/>
  <c r="G17" i="9" s="1"/>
  <c r="C16" i="9"/>
  <c r="C16" i="10"/>
  <c r="B17" i="10"/>
  <c r="G17" i="10" s="1"/>
  <c r="C17" i="10" l="1"/>
  <c r="B18" i="10"/>
  <c r="G18" i="10" s="1"/>
  <c r="C17" i="9"/>
  <c r="B18" i="9"/>
  <c r="G18" i="9" s="1"/>
  <c r="B19" i="10" l="1"/>
  <c r="G19" i="10" s="1"/>
  <c r="C18" i="10"/>
  <c r="C18" i="9"/>
  <c r="B19" i="9"/>
  <c r="G19" i="9" s="1"/>
  <c r="B20" i="9" l="1"/>
  <c r="G20" i="9" s="1"/>
  <c r="C19" i="9"/>
  <c r="B20" i="10"/>
  <c r="G20" i="10" s="1"/>
  <c r="C19" i="10"/>
  <c r="C20" i="10" l="1"/>
  <c r="B21" i="10"/>
  <c r="G21" i="10" s="1"/>
  <c r="B21" i="9"/>
  <c r="G21" i="9" s="1"/>
  <c r="C20" i="9"/>
  <c r="C21" i="10" l="1"/>
  <c r="B22" i="10"/>
  <c r="G22" i="10" s="1"/>
  <c r="C21" i="9"/>
  <c r="B22" i="9"/>
  <c r="G22" i="9" s="1"/>
  <c r="B23" i="10" l="1"/>
  <c r="G23" i="10" s="1"/>
  <c r="C22" i="10"/>
  <c r="C22" i="9"/>
  <c r="B23" i="9"/>
  <c r="G23" i="9" s="1"/>
  <c r="B24" i="9" l="1"/>
  <c r="G24" i="9" s="1"/>
  <c r="C23" i="9"/>
  <c r="B24" i="10"/>
  <c r="G24" i="10" s="1"/>
  <c r="C23" i="10"/>
  <c r="C24" i="10" l="1"/>
  <c r="B25" i="10"/>
  <c r="G25" i="10" s="1"/>
  <c r="B25" i="9"/>
  <c r="G25" i="9" s="1"/>
  <c r="C24" i="9"/>
  <c r="C25" i="10" l="1"/>
  <c r="B26" i="10"/>
  <c r="G26" i="10" s="1"/>
  <c r="C25" i="9"/>
  <c r="B26" i="9"/>
  <c r="G26" i="9" s="1"/>
  <c r="B27" i="10" l="1"/>
  <c r="G27" i="10" s="1"/>
  <c r="C26" i="10"/>
  <c r="C26" i="9"/>
  <c r="B27" i="9"/>
  <c r="G27" i="9" s="1"/>
  <c r="B28" i="9" l="1"/>
  <c r="G28" i="9" s="1"/>
  <c r="C27" i="9"/>
  <c r="B28" i="10"/>
  <c r="G28" i="10" s="1"/>
  <c r="C27" i="10"/>
  <c r="C28" i="10" l="1"/>
  <c r="B29" i="10"/>
  <c r="G29" i="10" s="1"/>
  <c r="B29" i="9"/>
  <c r="G29" i="9" s="1"/>
  <c r="C28" i="9"/>
  <c r="C29" i="10" l="1"/>
  <c r="B30" i="10"/>
  <c r="G30" i="10" s="1"/>
  <c r="C29" i="9"/>
  <c r="B30" i="9"/>
  <c r="G30" i="9" s="1"/>
  <c r="B31" i="10" l="1"/>
  <c r="G31" i="10" s="1"/>
  <c r="C30" i="10"/>
  <c r="C30" i="9"/>
  <c r="B31" i="9"/>
  <c r="G31" i="9" s="1"/>
  <c r="B32" i="9" l="1"/>
  <c r="G32" i="9" s="1"/>
  <c r="C31" i="9"/>
  <c r="B32" i="10"/>
  <c r="G32" i="10" s="1"/>
  <c r="C31" i="10"/>
  <c r="C32" i="10" l="1"/>
  <c r="B33" i="10"/>
  <c r="G33" i="10" s="1"/>
  <c r="B33" i="9"/>
  <c r="G33" i="9" s="1"/>
  <c r="C32" i="9"/>
  <c r="C33" i="9" l="1"/>
  <c r="B34" i="9"/>
  <c r="G34" i="9" s="1"/>
  <c r="C33" i="10"/>
  <c r="B34" i="10"/>
  <c r="G34" i="10" s="1"/>
  <c r="B35" i="10" l="1"/>
  <c r="G35" i="10" s="1"/>
  <c r="C34" i="10"/>
  <c r="C34" i="9"/>
  <c r="B35" i="9"/>
  <c r="G35" i="9" s="1"/>
  <c r="B36" i="9" l="1"/>
  <c r="G36" i="9" s="1"/>
  <c r="C35" i="9"/>
  <c r="B36" i="10"/>
  <c r="G36" i="10" s="1"/>
  <c r="C35" i="10"/>
  <c r="C36" i="10" l="1"/>
  <c r="B37" i="10"/>
  <c r="G37" i="10" s="1"/>
  <c r="B37" i="9"/>
  <c r="G37" i="9" s="1"/>
  <c r="C36" i="9"/>
  <c r="C37" i="9" l="1"/>
  <c r="B38" i="9"/>
  <c r="G38" i="9" s="1"/>
  <c r="C37" i="10"/>
  <c r="B38" i="10"/>
  <c r="G38" i="10" s="1"/>
  <c r="C38" i="9" l="1"/>
  <c r="B39" i="9"/>
  <c r="G39" i="9" s="1"/>
  <c r="B39" i="10"/>
  <c r="G39" i="10" s="1"/>
  <c r="C38" i="10"/>
  <c r="B40" i="9" l="1"/>
  <c r="C39" i="9"/>
  <c r="B40" i="10"/>
  <c r="C39" i="10"/>
  <c r="C40" i="10" l="1"/>
  <c r="G40" i="10"/>
  <c r="C40" i="9"/>
  <c r="G40" i="9"/>
</calcChain>
</file>

<file path=xl/sharedStrings.xml><?xml version="1.0" encoding="utf-8"?>
<sst xmlns="http://schemas.openxmlformats.org/spreadsheetml/2006/main" count="170" uniqueCount="61">
  <si>
    <t>※右の入力欄に年月を入力すると、その月のチェックリストになります</t>
  </si>
  <si>
    <t>週休２日制適用工事　チェックリスト</t>
  </si>
  <si>
    <t>年月入力欄</t>
  </si>
  <si>
    <t>リスト</t>
  </si>
  <si>
    <t>事務所名</t>
  </si>
  <si>
    <t>○○事務所</t>
  </si>
  <si>
    <t>年</t>
  </si>
  <si>
    <t>―</t>
  </si>
  <si>
    <t>工事名</t>
  </si>
  <si>
    <t>○○工事</t>
  </si>
  <si>
    <t>月</t>
  </si>
  <si>
    <t>休</t>
  </si>
  <si>
    <t>受注者名</t>
  </si>
  <si>
    <t>○○工務店</t>
  </si>
  <si>
    <t>夏休</t>
  </si>
  <si>
    <t>月日</t>
  </si>
  <si>
    <t>曜日</t>
  </si>
  <si>
    <t>計画上の
閉所日</t>
  </si>
  <si>
    <t>実際の
閉所日</t>
  </si>
  <si>
    <t>計画上の閉所日と実際の閉所日に
差異がある場合等に記載</t>
  </si>
  <si>
    <t>祝日</t>
  </si>
  <si>
    <t>年末年始休</t>
  </si>
  <si>
    <t>雨休</t>
  </si>
  <si>
    <t>工場製作</t>
  </si>
  <si>
    <t>その他休</t>
  </si>
  <si>
    <t>現場閉所日</t>
  </si>
  <si>
    <t>対象期間</t>
  </si>
  <si>
    <t>今月の閉所率</t>
  </si>
  <si>
    <t>準備工</t>
  </si>
  <si>
    <t>現場着手日</t>
  </si>
  <si>
    <t>当初休み予定だったが地元協議で作業</t>
  </si>
  <si>
    <t>地震による緊急対応13:00～16:00</t>
  </si>
  <si>
    <t>閉所率</t>
  </si>
  <si>
    <t>昭和の日</t>
  </si>
  <si>
    <t>憲法記念日</t>
  </si>
  <si>
    <t>みどりの日</t>
  </si>
  <si>
    <t>こどもの日</t>
  </si>
  <si>
    <t>山の日</t>
  </si>
  <si>
    <t>振替休日</t>
    <rPh sb="0" eb="2">
      <t>フリカ</t>
    </rPh>
    <phoneticPr fontId="8"/>
  </si>
  <si>
    <t>元日</t>
    <rPh sb="0" eb="2">
      <t>ガンジツ</t>
    </rPh>
    <phoneticPr fontId="8"/>
  </si>
  <si>
    <t>建国記念の日</t>
    <rPh sb="0" eb="2">
      <t>ケンコク</t>
    </rPh>
    <rPh sb="2" eb="4">
      <t>キネン</t>
    </rPh>
    <phoneticPr fontId="8"/>
  </si>
  <si>
    <r>
      <t>8/</t>
    </r>
    <r>
      <rPr>
        <sz val="11"/>
        <color theme="1"/>
        <rFont val="游ゴシック"/>
        <family val="3"/>
        <charset val="128"/>
        <scheme val="minor"/>
      </rPr>
      <t>9</t>
    </r>
    <r>
      <rPr>
        <sz val="11"/>
        <color theme="1"/>
        <rFont val="游ゴシック"/>
        <family val="3"/>
        <charset val="128"/>
        <scheme val="minor"/>
      </rPr>
      <t>事前連絡済</t>
    </r>
    <phoneticPr fontId="8"/>
  </si>
  <si>
    <t>年</t>
    <rPh sb="0" eb="1">
      <t>トシ</t>
    </rPh>
    <phoneticPr fontId="8"/>
  </si>
  <si>
    <t>2024年祝日等一覧</t>
  </si>
  <si>
    <t>勤労感謝の日</t>
  </si>
  <si>
    <t>文化の日</t>
  </si>
  <si>
    <t>スポーツの日</t>
  </si>
  <si>
    <t>秋分の日</t>
  </si>
  <si>
    <t>敬老の日</t>
  </si>
  <si>
    <t>海の日</t>
  </si>
  <si>
    <t>成人の日</t>
  </si>
  <si>
    <t>天皇誕生日</t>
  </si>
  <si>
    <t>春分の日</t>
  </si>
  <si>
    <r>
      <t>2025</t>
    </r>
    <r>
      <rPr>
        <sz val="11"/>
        <rFont val="HG丸ｺﾞｼｯｸM-PRO"/>
        <family val="3"/>
        <charset val="128"/>
      </rPr>
      <t>年祝日等一覧</t>
    </r>
    <phoneticPr fontId="8"/>
  </si>
  <si>
    <t>文化の日</t>
    <phoneticPr fontId="8"/>
  </si>
  <si>
    <r>
      <t>202６</t>
    </r>
    <r>
      <rPr>
        <sz val="11"/>
        <rFont val="HG丸ｺﾞｼｯｸM-PRO"/>
        <family val="3"/>
        <charset val="128"/>
      </rPr>
      <t>年祝日等一覧</t>
    </r>
    <phoneticPr fontId="8"/>
  </si>
  <si>
    <t>国民の休日</t>
    <rPh sb="0" eb="2">
      <t>コクミン</t>
    </rPh>
    <rPh sb="3" eb="5">
      <t>キュウジツ</t>
    </rPh>
    <phoneticPr fontId="8"/>
  </si>
  <si>
    <t>秋分の日</t>
    <phoneticPr fontId="8"/>
  </si>
  <si>
    <r>
      <t>2027</t>
    </r>
    <r>
      <rPr>
        <sz val="11"/>
        <rFont val="HG丸ｺﾞｼｯｸM-PRO"/>
        <family val="3"/>
        <charset val="128"/>
      </rPr>
      <t>年祝日等一覧</t>
    </r>
    <phoneticPr fontId="8"/>
  </si>
  <si>
    <t>7月20日の振替</t>
    <phoneticPr fontId="8"/>
  </si>
  <si>
    <t>週休２日制適用工事　現場閉所チェックリスト</t>
    <rPh sb="5" eb="7">
      <t>テキヨウ</t>
    </rPh>
    <rPh sb="10" eb="12">
      <t>ゲンバ</t>
    </rPh>
    <rPh sb="12" eb="14">
      <t>ヘイショ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</si>
</sst>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aaa"/>
    <numFmt numFmtId="178" formatCode="0.0%"/>
    <numFmt numFmtId="179" formatCode="m&quot;月&quot;d&quot;日&quot;;@"/>
    <numFmt numFmtId="180" formatCode="#&quot;日&quot;"/>
  </numFmts>
  <fonts count="12" x14ac:knownFonts="1">
    <font>
      <sz val="11"/>
      <color theme="1"/>
      <name val="游ゴシック"/>
      <charset val="128"/>
      <scheme val="minor"/>
    </font>
    <font>
      <sz val="11"/>
      <name val="HG丸ｺﾞｼｯｸM-PRO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1"/>
      <color rgb="FF00B05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179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9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9" fontId="0" fillId="0" borderId="8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3" borderId="1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0" borderId="16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3" borderId="16" xfId="0" applyFill="1" applyBorder="1">
      <alignment vertical="center"/>
    </xf>
    <xf numFmtId="179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shrinkToFit="1"/>
    </xf>
    <xf numFmtId="0" fontId="0" fillId="0" borderId="0" xfId="0" applyAlignment="1">
      <alignment shrinkToFit="1"/>
    </xf>
    <xf numFmtId="176" fontId="0" fillId="0" borderId="0" xfId="0" applyNumberFormat="1" applyAlignment="1">
      <alignment shrinkToFit="1"/>
    </xf>
    <xf numFmtId="180" fontId="4" fillId="0" borderId="21" xfId="0" applyNumberFormat="1" applyFont="1" applyBorder="1" applyAlignment="1">
      <alignment horizontal="left"/>
    </xf>
    <xf numFmtId="178" fontId="0" fillId="0" borderId="0" xfId="1" applyNumberFormat="1" applyFont="1" applyFill="1">
      <alignment vertical="center"/>
    </xf>
    <xf numFmtId="0" fontId="0" fillId="0" borderId="22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4" fontId="6" fillId="0" borderId="0" xfId="0" applyNumberFormat="1" applyFont="1">
      <alignment vertical="center"/>
    </xf>
    <xf numFmtId="0" fontId="0" fillId="0" borderId="24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56" fontId="0" fillId="0" borderId="0" xfId="0" applyNumberFormat="1">
      <alignment vertical="center"/>
    </xf>
    <xf numFmtId="0" fontId="5" fillId="0" borderId="0" xfId="0" applyFont="1" applyAlignment="1">
      <alignment vertical="center" shrinkToFit="1"/>
    </xf>
    <xf numFmtId="0" fontId="9" fillId="0" borderId="6" xfId="0" applyFont="1" applyBorder="1">
      <alignment vertical="center"/>
    </xf>
    <xf numFmtId="179" fontId="9" fillId="0" borderId="2" xfId="0" applyNumberFormat="1" applyFont="1" applyBorder="1">
      <alignment vertical="center"/>
    </xf>
    <xf numFmtId="179" fontId="9" fillId="0" borderId="5" xfId="0" applyNumberFormat="1" applyFont="1" applyBorder="1">
      <alignment vertical="center"/>
    </xf>
    <xf numFmtId="0" fontId="9" fillId="0" borderId="12" xfId="0" applyFont="1" applyBorder="1">
      <alignment vertical="center"/>
    </xf>
    <xf numFmtId="0" fontId="9" fillId="0" borderId="9" xfId="0" applyFont="1" applyBorder="1">
      <alignment vertical="center"/>
    </xf>
    <xf numFmtId="0" fontId="2" fillId="0" borderId="0" xfId="0" applyFont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179" fontId="7" fillId="0" borderId="2" xfId="0" applyNumberFormat="1" applyFont="1" applyBorder="1">
      <alignment vertical="center"/>
    </xf>
    <xf numFmtId="0" fontId="7" fillId="0" borderId="12" xfId="0" applyFont="1" applyBorder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0" fillId="0" borderId="27" xfId="0" applyFont="1" applyBorder="1" applyAlignment="1">
      <alignment horizontal="center" vertical="center" textRotation="255"/>
    </xf>
    <xf numFmtId="0" fontId="10" fillId="0" borderId="26" xfId="0" applyFont="1" applyBorder="1" applyAlignment="1">
      <alignment horizontal="center" vertical="center" textRotation="255"/>
    </xf>
    <xf numFmtId="0" fontId="10" fillId="0" borderId="28" xfId="0" applyFont="1" applyBorder="1" applyAlignment="1">
      <alignment horizontal="center" vertical="center" textRotation="255"/>
    </xf>
    <xf numFmtId="0" fontId="11" fillId="0" borderId="0" xfId="0" applyFont="1">
      <alignment vertical="center"/>
    </xf>
  </cellXfs>
  <cellStyles count="2">
    <cellStyle name="パーセント" xfId="1" builtinId="5"/>
    <cellStyle name="標準" xfId="0" builtinId="0"/>
  </cellStyles>
  <dxfs count="9"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</dxfs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43"/>
  <sheetViews>
    <sheetView showGridLines="0" tabSelected="1" zoomScale="85" zoomScaleNormal="85" workbookViewId="0">
      <selection activeCell="D6" sqref="D6"/>
    </sheetView>
  </sheetViews>
  <sheetFormatPr defaultColWidth="9" defaultRowHeight="18.75" x14ac:dyDescent="0.4"/>
  <cols>
    <col min="1" max="1" width="5.625" customWidth="1"/>
    <col min="2" max="2" width="14.375" customWidth="1"/>
    <col min="3" max="3" width="6.875" customWidth="1"/>
    <col min="4" max="4" width="15.5" customWidth="1"/>
    <col min="5" max="5" width="15.625" customWidth="1"/>
    <col min="6" max="6" width="30.625" customWidth="1"/>
    <col min="7" max="7" width="11" customWidth="1"/>
    <col min="8" max="8" width="6.5" customWidth="1"/>
    <col min="9" max="9" width="9.375" customWidth="1"/>
    <col min="10" max="10" width="10.25" customWidth="1"/>
    <col min="11" max="11" width="9" customWidth="1"/>
    <col min="12" max="12" width="10.75" customWidth="1"/>
    <col min="15" max="15" width="9.375" customWidth="1"/>
  </cols>
  <sheetData>
    <row r="1" spans="2:12" x14ac:dyDescent="0.4">
      <c r="C1" s="7" t="s">
        <v>0</v>
      </c>
      <c r="D1" s="7"/>
      <c r="E1" s="8"/>
      <c r="F1" s="8"/>
    </row>
    <row r="2" spans="2:12" x14ac:dyDescent="0.4">
      <c r="C2" s="44"/>
      <c r="D2" s="44"/>
    </row>
    <row r="3" spans="2:12" x14ac:dyDescent="0.4">
      <c r="C3" s="44"/>
      <c r="D3" s="44"/>
    </row>
    <row r="4" spans="2:12" x14ac:dyDescent="0.4">
      <c r="B4" s="58" t="s">
        <v>60</v>
      </c>
      <c r="I4" t="s">
        <v>2</v>
      </c>
      <c r="K4" s="32" t="s">
        <v>3</v>
      </c>
    </row>
    <row r="5" spans="2:12" ht="11.25" customHeight="1" x14ac:dyDescent="0.4">
      <c r="K5" s="38"/>
    </row>
    <row r="6" spans="2:12" x14ac:dyDescent="0.4">
      <c r="B6" t="s">
        <v>4</v>
      </c>
      <c r="C6" t="s">
        <v>5</v>
      </c>
      <c r="I6" s="45" t="s">
        <v>42</v>
      </c>
      <c r="J6" s="31">
        <v>2024</v>
      </c>
      <c r="K6" s="32" t="s">
        <v>7</v>
      </c>
      <c r="L6" s="33">
        <f>DATE(J6,J7,1)</f>
        <v>45474</v>
      </c>
    </row>
    <row r="7" spans="2:12" x14ac:dyDescent="0.4">
      <c r="B7" t="s">
        <v>8</v>
      </c>
      <c r="C7" t="s">
        <v>9</v>
      </c>
      <c r="I7" s="34" t="s">
        <v>10</v>
      </c>
      <c r="J7" s="35">
        <v>7</v>
      </c>
      <c r="K7" s="32" t="s">
        <v>11</v>
      </c>
    </row>
    <row r="8" spans="2:12" ht="19.5" customHeight="1" x14ac:dyDescent="0.4">
      <c r="B8" t="s">
        <v>12</v>
      </c>
      <c r="C8" t="s">
        <v>13</v>
      </c>
      <c r="K8" s="32" t="s">
        <v>14</v>
      </c>
    </row>
    <row r="9" spans="2:12" ht="37.5" x14ac:dyDescent="0.4">
      <c r="B9" s="10" t="s">
        <v>15</v>
      </c>
      <c r="C9" s="11" t="s">
        <v>16</v>
      </c>
      <c r="D9" s="12" t="s">
        <v>17</v>
      </c>
      <c r="E9" s="12" t="s">
        <v>18</v>
      </c>
      <c r="F9" s="13" t="s">
        <v>19</v>
      </c>
      <c r="G9" s="14" t="s">
        <v>20</v>
      </c>
      <c r="H9" s="15"/>
      <c r="J9" s="36"/>
      <c r="K9" s="32" t="s">
        <v>21</v>
      </c>
    </row>
    <row r="10" spans="2:12" ht="18" customHeight="1" x14ac:dyDescent="0.4">
      <c r="B10" s="16">
        <f>DATE(J6,J7,1)</f>
        <v>45474</v>
      </c>
      <c r="C10" s="17" t="str">
        <f>TEXT(B10,"aaa")</f>
        <v>月</v>
      </c>
      <c r="D10" s="18"/>
      <c r="E10" s="18"/>
      <c r="F10" s="19"/>
      <c r="G10" s="20" t="str">
        <f>IF(ISERROR(VLOOKUP(B10,祝日!$B$2:$D$75,3,0)),"",VLOOKUP(B10,祝日!$B$2:$D$75,3,0))</f>
        <v/>
      </c>
      <c r="K10" s="32" t="s">
        <v>22</v>
      </c>
    </row>
    <row r="11" spans="2:12" ht="18.75" customHeight="1" x14ac:dyDescent="0.4">
      <c r="B11" s="16">
        <f>B10+1</f>
        <v>45475</v>
      </c>
      <c r="C11" s="17" t="str">
        <f t="shared" ref="C11:C40" si="0">TEXT(B11,"aaa")</f>
        <v>火</v>
      </c>
      <c r="D11" s="18"/>
      <c r="E11" s="18"/>
      <c r="F11" s="19"/>
      <c r="G11" s="20" t="str">
        <f>IF(ISERROR(VLOOKUP(B11,祝日!$B$2:$D$75,3,0)),"",VLOOKUP(B11,祝日!$B$2:$D$75,3,0))</f>
        <v/>
      </c>
      <c r="I11" s="15"/>
      <c r="K11" s="32" t="s">
        <v>23</v>
      </c>
    </row>
    <row r="12" spans="2:12" ht="18.75" customHeight="1" x14ac:dyDescent="0.4">
      <c r="B12" s="16">
        <f t="shared" ref="B12:B37" si="1">B11+1</f>
        <v>45476</v>
      </c>
      <c r="C12" s="17" t="str">
        <f t="shared" si="0"/>
        <v>水</v>
      </c>
      <c r="D12" s="18"/>
      <c r="E12" s="18"/>
      <c r="F12" s="19"/>
      <c r="G12" s="20" t="str">
        <f>IF(ISERROR(VLOOKUP(B12,祝日!$B$2:$D$75,3,0)),"",VLOOKUP(B12,祝日!$B$2:$D$75,3,0))</f>
        <v/>
      </c>
      <c r="K12" s="32" t="s">
        <v>24</v>
      </c>
    </row>
    <row r="13" spans="2:12" ht="18.75" customHeight="1" x14ac:dyDescent="0.4">
      <c r="B13" s="16">
        <f t="shared" si="1"/>
        <v>45477</v>
      </c>
      <c r="C13" s="17" t="str">
        <f t="shared" si="0"/>
        <v>木</v>
      </c>
      <c r="D13" s="18"/>
      <c r="E13" s="18"/>
      <c r="F13" s="19"/>
      <c r="G13" s="20" t="str">
        <f>IF(ISERROR(VLOOKUP(B13,祝日!$B$2:$D$75,3,0)),"",VLOOKUP(B13,祝日!$B$2:$D$75,3,0))</f>
        <v/>
      </c>
    </row>
    <row r="14" spans="2:12" ht="18.75" customHeight="1" x14ac:dyDescent="0.4">
      <c r="B14" s="16">
        <f t="shared" si="1"/>
        <v>45478</v>
      </c>
      <c r="C14" s="17" t="str">
        <f t="shared" si="0"/>
        <v>金</v>
      </c>
      <c r="D14" s="18"/>
      <c r="E14" s="18"/>
      <c r="F14" s="19"/>
      <c r="G14" s="20" t="str">
        <f>IF(ISERROR(VLOOKUP(B14,祝日!$B$2:$D$75,3,0)),"",VLOOKUP(B14,祝日!$B$2:$D$75,3,0))</f>
        <v/>
      </c>
    </row>
    <row r="15" spans="2:12" ht="18.75" customHeight="1" x14ac:dyDescent="0.4">
      <c r="B15" s="16">
        <f t="shared" si="1"/>
        <v>45479</v>
      </c>
      <c r="C15" s="17" t="str">
        <f t="shared" si="0"/>
        <v>土</v>
      </c>
      <c r="D15" s="18"/>
      <c r="E15" s="18"/>
      <c r="F15" s="19"/>
      <c r="G15" s="20" t="str">
        <f>IF(ISERROR(VLOOKUP(B15,祝日!$B$2:$D$75,3,0)),"",VLOOKUP(B15,祝日!$B$2:$D$75,3,0))</f>
        <v/>
      </c>
    </row>
    <row r="16" spans="2:12" ht="18.75" customHeight="1" x14ac:dyDescent="0.4">
      <c r="B16" s="16">
        <f t="shared" si="1"/>
        <v>45480</v>
      </c>
      <c r="C16" s="17" t="str">
        <f t="shared" si="0"/>
        <v>日</v>
      </c>
      <c r="D16" s="18"/>
      <c r="E16" s="18"/>
      <c r="F16" s="19"/>
      <c r="G16" s="20" t="str">
        <f>IF(ISERROR(VLOOKUP(B16,祝日!$B$2:$D$75,3,0)),"",VLOOKUP(B16,祝日!$B$2:$D$75,3,0))</f>
        <v/>
      </c>
    </row>
    <row r="17" spans="2:9" ht="18.75" customHeight="1" x14ac:dyDescent="0.4">
      <c r="B17" s="16">
        <f t="shared" si="1"/>
        <v>45481</v>
      </c>
      <c r="C17" s="17" t="str">
        <f t="shared" si="0"/>
        <v>月</v>
      </c>
      <c r="D17" s="18"/>
      <c r="E17" s="18"/>
      <c r="F17" s="19"/>
      <c r="G17" s="20" t="str">
        <f>IF(ISERROR(VLOOKUP(B17,祝日!$B$2:$D$75,3,0)),"",VLOOKUP(B17,祝日!$B$2:$D$75,3,0))</f>
        <v/>
      </c>
    </row>
    <row r="18" spans="2:9" ht="18.75" customHeight="1" x14ac:dyDescent="0.4">
      <c r="B18" s="16">
        <f t="shared" si="1"/>
        <v>45482</v>
      </c>
      <c r="C18" s="17" t="str">
        <f t="shared" si="0"/>
        <v>火</v>
      </c>
      <c r="D18" s="18"/>
      <c r="E18" s="18"/>
      <c r="F18" s="19"/>
      <c r="G18" s="20" t="str">
        <f>IF(ISERROR(VLOOKUP(B18,祝日!$B$2:$D$75,3,0)),"",VLOOKUP(B18,祝日!$B$2:$D$75,3,0))</f>
        <v/>
      </c>
    </row>
    <row r="19" spans="2:9" ht="18.75" customHeight="1" x14ac:dyDescent="0.4">
      <c r="B19" s="16">
        <f t="shared" si="1"/>
        <v>45483</v>
      </c>
      <c r="C19" s="17" t="str">
        <f t="shared" si="0"/>
        <v>水</v>
      </c>
      <c r="D19" s="18"/>
      <c r="E19" s="18"/>
      <c r="F19" s="19"/>
      <c r="G19" s="20" t="str">
        <f>IF(ISERROR(VLOOKUP(B19,祝日!$B$2:$D$75,3,0)),"",VLOOKUP(B19,祝日!$B$2:$D$75,3,0))</f>
        <v/>
      </c>
    </row>
    <row r="20" spans="2:9" ht="18.75" customHeight="1" x14ac:dyDescent="0.4">
      <c r="B20" s="16">
        <f t="shared" si="1"/>
        <v>45484</v>
      </c>
      <c r="C20" s="17" t="str">
        <f t="shared" si="0"/>
        <v>木</v>
      </c>
      <c r="D20" s="18"/>
      <c r="E20" s="18"/>
      <c r="F20" s="19"/>
      <c r="G20" s="20" t="str">
        <f>IF(ISERROR(VLOOKUP(B20,祝日!$B$2:$D$75,3,0)),"",VLOOKUP(B20,祝日!$B$2:$D$75,3,0))</f>
        <v/>
      </c>
    </row>
    <row r="21" spans="2:9" ht="18.75" customHeight="1" x14ac:dyDescent="0.4">
      <c r="B21" s="16">
        <f t="shared" si="1"/>
        <v>45485</v>
      </c>
      <c r="C21" s="17" t="str">
        <f t="shared" si="0"/>
        <v>金</v>
      </c>
      <c r="D21" s="18"/>
      <c r="E21" s="18"/>
      <c r="F21" s="19"/>
      <c r="G21" s="20" t="str">
        <f>IF(ISERROR(VLOOKUP(B21,祝日!$B$2:$D$75,3,0)),"",VLOOKUP(B21,祝日!$B$2:$D$75,3,0))</f>
        <v/>
      </c>
    </row>
    <row r="22" spans="2:9" ht="18.75" customHeight="1" x14ac:dyDescent="0.4">
      <c r="B22" s="16">
        <f t="shared" si="1"/>
        <v>45486</v>
      </c>
      <c r="C22" s="17" t="str">
        <f t="shared" si="0"/>
        <v>土</v>
      </c>
      <c r="D22" s="18"/>
      <c r="E22" s="18"/>
      <c r="F22" s="19"/>
      <c r="G22" s="20" t="str">
        <f>IF(ISERROR(VLOOKUP(B22,祝日!$B$2:$D$75,3,0)),"",VLOOKUP(B22,祝日!$B$2:$D$75,3,0))</f>
        <v/>
      </c>
    </row>
    <row r="23" spans="2:9" ht="18.75" customHeight="1" x14ac:dyDescent="0.4">
      <c r="B23" s="16">
        <f t="shared" si="1"/>
        <v>45487</v>
      </c>
      <c r="C23" s="17" t="str">
        <f t="shared" si="0"/>
        <v>日</v>
      </c>
      <c r="D23" s="18"/>
      <c r="E23" s="18"/>
      <c r="F23" s="19"/>
      <c r="G23" s="20" t="str">
        <f>IF(ISERROR(VLOOKUP(B23,祝日!$B$2:$D$75,3,0)),"",VLOOKUP(B23,祝日!$B$2:$D$75,3,0))</f>
        <v/>
      </c>
    </row>
    <row r="24" spans="2:9" ht="18.75" customHeight="1" x14ac:dyDescent="0.4">
      <c r="B24" s="16">
        <f t="shared" si="1"/>
        <v>45488</v>
      </c>
      <c r="C24" s="17" t="str">
        <f t="shared" si="0"/>
        <v>月</v>
      </c>
      <c r="D24" s="18"/>
      <c r="E24" s="18"/>
      <c r="F24" s="19"/>
      <c r="G24" s="20" t="str">
        <f>IF(ISERROR(VLOOKUP(B24,祝日!$B$2:$D$75,3,0)),"",VLOOKUP(B24,祝日!$B$2:$D$75,3,0))</f>
        <v>海の日</v>
      </c>
    </row>
    <row r="25" spans="2:9" ht="18.75" customHeight="1" x14ac:dyDescent="0.4">
      <c r="B25" s="16">
        <f t="shared" si="1"/>
        <v>45489</v>
      </c>
      <c r="C25" s="17" t="str">
        <f t="shared" si="0"/>
        <v>火</v>
      </c>
      <c r="D25" s="18"/>
      <c r="E25" s="18"/>
      <c r="F25" s="19"/>
      <c r="G25" s="20" t="str">
        <f>IF(ISERROR(VLOOKUP(B25,祝日!$B$2:$D$75,3,0)),"",VLOOKUP(B25,祝日!$B$2:$D$75,3,0))</f>
        <v/>
      </c>
      <c r="I25" s="37"/>
    </row>
    <row r="26" spans="2:9" ht="18.75" customHeight="1" x14ac:dyDescent="0.4">
      <c r="B26" s="16">
        <f t="shared" si="1"/>
        <v>45490</v>
      </c>
      <c r="C26" s="17" t="str">
        <f t="shared" si="0"/>
        <v>水</v>
      </c>
      <c r="D26" s="18"/>
      <c r="E26" s="18"/>
      <c r="F26" s="19"/>
      <c r="G26" s="20" t="str">
        <f>IF(ISERROR(VLOOKUP(B26,祝日!$B$2:$D$75,3,0)),"",VLOOKUP(B26,祝日!$B$2:$D$75,3,0))</f>
        <v/>
      </c>
    </row>
    <row r="27" spans="2:9" ht="18.75" customHeight="1" x14ac:dyDescent="0.4">
      <c r="B27" s="16">
        <f t="shared" si="1"/>
        <v>45491</v>
      </c>
      <c r="C27" s="17" t="str">
        <f t="shared" si="0"/>
        <v>木</v>
      </c>
      <c r="D27" s="18"/>
      <c r="E27" s="18"/>
      <c r="F27" s="19"/>
      <c r="G27" s="20" t="str">
        <f>IF(ISERROR(VLOOKUP(B27,祝日!$B$2:$D$75,3,0)),"",VLOOKUP(B27,祝日!$B$2:$D$75,3,0))</f>
        <v/>
      </c>
    </row>
    <row r="28" spans="2:9" ht="18.75" customHeight="1" x14ac:dyDescent="0.4">
      <c r="B28" s="16">
        <f t="shared" si="1"/>
        <v>45492</v>
      </c>
      <c r="C28" s="17" t="str">
        <f t="shared" si="0"/>
        <v>金</v>
      </c>
      <c r="D28" s="18"/>
      <c r="E28" s="18"/>
      <c r="F28" s="19"/>
      <c r="G28" s="20" t="str">
        <f>IF(ISERROR(VLOOKUP(B28,祝日!$B$2:$D$75,3,0)),"",VLOOKUP(B28,祝日!$B$2:$D$75,3,0))</f>
        <v/>
      </c>
    </row>
    <row r="29" spans="2:9" ht="18.75" customHeight="1" x14ac:dyDescent="0.4">
      <c r="B29" s="16">
        <f t="shared" si="1"/>
        <v>45493</v>
      </c>
      <c r="C29" s="17" t="str">
        <f t="shared" si="0"/>
        <v>土</v>
      </c>
      <c r="D29" s="18"/>
      <c r="E29" s="18"/>
      <c r="F29" s="19"/>
      <c r="G29" s="20" t="str">
        <f>IF(ISERROR(VLOOKUP(B29,祝日!$B$2:$D$75,3,0)),"",VLOOKUP(B29,祝日!$B$2:$D$75,3,0))</f>
        <v/>
      </c>
    </row>
    <row r="30" spans="2:9" ht="18.75" customHeight="1" x14ac:dyDescent="0.4">
      <c r="B30" s="16">
        <f t="shared" si="1"/>
        <v>45494</v>
      </c>
      <c r="C30" s="17" t="str">
        <f t="shared" si="0"/>
        <v>日</v>
      </c>
      <c r="D30" s="18"/>
      <c r="E30" s="18"/>
      <c r="F30" s="19"/>
      <c r="G30" s="20" t="str">
        <f>IF(ISERROR(VLOOKUP(B30,祝日!$B$2:$D$75,3,0)),"",VLOOKUP(B30,祝日!$B$2:$D$75,3,0))</f>
        <v/>
      </c>
    </row>
    <row r="31" spans="2:9" ht="18.75" customHeight="1" x14ac:dyDescent="0.4">
      <c r="B31" s="16">
        <f t="shared" si="1"/>
        <v>45495</v>
      </c>
      <c r="C31" s="17" t="str">
        <f t="shared" si="0"/>
        <v>月</v>
      </c>
      <c r="D31" s="18"/>
      <c r="E31" s="18"/>
      <c r="F31" s="19"/>
      <c r="G31" s="20" t="str">
        <f>IF(ISERROR(VLOOKUP(B31,祝日!$B$2:$D$75,3,0)),"",VLOOKUP(B31,祝日!$B$2:$D$75,3,0))</f>
        <v/>
      </c>
    </row>
    <row r="32" spans="2:9" ht="18.75" customHeight="1" x14ac:dyDescent="0.4">
      <c r="B32" s="16">
        <f t="shared" si="1"/>
        <v>45496</v>
      </c>
      <c r="C32" s="17" t="str">
        <f t="shared" si="0"/>
        <v>火</v>
      </c>
      <c r="D32" s="18"/>
      <c r="E32" s="18"/>
      <c r="F32" s="19"/>
      <c r="G32" s="20" t="str">
        <f>IF(ISERROR(VLOOKUP(B32,祝日!$B$2:$D$75,3,0)),"",VLOOKUP(B32,祝日!$B$2:$D$75,3,0))</f>
        <v/>
      </c>
    </row>
    <row r="33" spans="2:7" ht="18.75" customHeight="1" x14ac:dyDescent="0.4">
      <c r="B33" s="16">
        <f t="shared" si="1"/>
        <v>45497</v>
      </c>
      <c r="C33" s="17" t="str">
        <f t="shared" si="0"/>
        <v>水</v>
      </c>
      <c r="D33" s="18"/>
      <c r="E33" s="18"/>
      <c r="F33" s="19"/>
      <c r="G33" s="20" t="str">
        <f>IF(ISERROR(VLOOKUP(B33,祝日!$B$2:$D$75,3,0)),"",VLOOKUP(B33,祝日!$B$2:$D$75,3,0))</f>
        <v/>
      </c>
    </row>
    <row r="34" spans="2:7" ht="18.75" customHeight="1" x14ac:dyDescent="0.4">
      <c r="B34" s="16">
        <f t="shared" si="1"/>
        <v>45498</v>
      </c>
      <c r="C34" s="17" t="str">
        <f t="shared" si="0"/>
        <v>木</v>
      </c>
      <c r="D34" s="18"/>
      <c r="E34" s="18"/>
      <c r="F34" s="19"/>
      <c r="G34" s="20" t="str">
        <f>IF(ISERROR(VLOOKUP(B34,祝日!$B$2:$D$75,3,0)),"",VLOOKUP(B34,祝日!$B$2:$D$75,3,0))</f>
        <v/>
      </c>
    </row>
    <row r="35" spans="2:7" ht="18.75" customHeight="1" x14ac:dyDescent="0.4">
      <c r="B35" s="16">
        <f t="shared" si="1"/>
        <v>45499</v>
      </c>
      <c r="C35" s="17" t="str">
        <f t="shared" si="0"/>
        <v>金</v>
      </c>
      <c r="D35" s="18"/>
      <c r="E35" s="18"/>
      <c r="F35" s="19"/>
      <c r="G35" s="20" t="str">
        <f>IF(ISERROR(VLOOKUP(B35,祝日!$B$2:$D$75,3,0)),"",VLOOKUP(B35,祝日!$B$2:$D$75,3,0))</f>
        <v/>
      </c>
    </row>
    <row r="36" spans="2:7" ht="18.75" customHeight="1" x14ac:dyDescent="0.4">
      <c r="B36" s="16">
        <f t="shared" si="1"/>
        <v>45500</v>
      </c>
      <c r="C36" s="17" t="str">
        <f t="shared" si="0"/>
        <v>土</v>
      </c>
      <c r="D36" s="18"/>
      <c r="E36" s="18"/>
      <c r="F36" s="19"/>
      <c r="G36" s="20" t="str">
        <f>IF(ISERROR(VLOOKUP(B36,祝日!$B$2:$D$75,3,0)),"",VLOOKUP(B36,祝日!$B$2:$D$75,3,0))</f>
        <v/>
      </c>
    </row>
    <row r="37" spans="2:7" ht="18.75" customHeight="1" x14ac:dyDescent="0.4">
      <c r="B37" s="16">
        <f t="shared" si="1"/>
        <v>45501</v>
      </c>
      <c r="C37" s="17" t="str">
        <f t="shared" si="0"/>
        <v>日</v>
      </c>
      <c r="D37" s="18"/>
      <c r="E37" s="18"/>
      <c r="F37" s="19"/>
      <c r="G37" s="20" t="str">
        <f>IF(ISERROR(VLOOKUP(B37,祝日!$B$2:$D$75,3,0)),"",VLOOKUP(B37,祝日!$B$2:$D$75,3,0))</f>
        <v/>
      </c>
    </row>
    <row r="38" spans="2:7" ht="18.75" customHeight="1" x14ac:dyDescent="0.4">
      <c r="B38" s="16">
        <f>IF(B37=EOMONTH($B$10,0),"",B37+1)</f>
        <v>45502</v>
      </c>
      <c r="C38" s="17" t="str">
        <f t="shared" si="0"/>
        <v>月</v>
      </c>
      <c r="D38" s="18"/>
      <c r="E38" s="18"/>
      <c r="F38" s="19"/>
      <c r="G38" s="20" t="str">
        <f>IF(ISERROR(VLOOKUP(B38,祝日!$B$2:$D$75,3,0)),"",VLOOKUP(B38,祝日!$B$2:$D$75,3,0))</f>
        <v/>
      </c>
    </row>
    <row r="39" spans="2:7" ht="18.75" customHeight="1" x14ac:dyDescent="0.4">
      <c r="B39" s="16">
        <f>IF(OR(B38="",B38=EOMONTH($B$10,0)),"",B38+1)</f>
        <v>45503</v>
      </c>
      <c r="C39" s="17" t="str">
        <f t="shared" si="0"/>
        <v>火</v>
      </c>
      <c r="D39" s="18"/>
      <c r="E39" s="18"/>
      <c r="F39" s="19"/>
      <c r="G39" s="20" t="str">
        <f>IF(ISERROR(VLOOKUP(B39,祝日!$B$2:$D$75,3,0)),"",VLOOKUP(B39,祝日!$B$2:$D$75,3,0))</f>
        <v/>
      </c>
    </row>
    <row r="40" spans="2:7" ht="18.75" customHeight="1" x14ac:dyDescent="0.4">
      <c r="B40" s="21">
        <f>IF(OR(B39="",B39=EOMONTH($B$10,0)),"",B39+1)</f>
        <v>45504</v>
      </c>
      <c r="C40" s="22" t="str">
        <f t="shared" si="0"/>
        <v>水</v>
      </c>
      <c r="D40" s="23"/>
      <c r="E40" s="23"/>
      <c r="F40" s="24"/>
      <c r="G40" s="20" t="str">
        <f>IF(ISERROR(VLOOKUP(B40,祝日!$B$2:$D$75,3,0)),"",VLOOKUP(B40,祝日!$B$2:$D$75,3,0))</f>
        <v/>
      </c>
    </row>
    <row r="41" spans="2:7" ht="18" customHeight="1" x14ac:dyDescent="0.4">
      <c r="B41" s="25" t="s">
        <v>25</v>
      </c>
      <c r="C41" s="26"/>
      <c r="D41" s="27">
        <f>COUNTIF(D10:D40,"休")</f>
        <v>0</v>
      </c>
      <c r="E41" s="27">
        <f>COUNTIF(E10:E40,"休")+COUNTIF(E10:E40,"雨休")</f>
        <v>0</v>
      </c>
      <c r="F41" s="28"/>
    </row>
    <row r="42" spans="2:7" x14ac:dyDescent="0.4">
      <c r="B42" s="26" t="s">
        <v>26</v>
      </c>
      <c r="C42" s="26"/>
      <c r="D42" s="27">
        <f>DAY(EOMONTH(L6,0))-COUNTIF(D10:D40,"ー")-COUNTIF(D10:D40,"夏休")-COUNTIF(D10:D40,"年末年始休")-COUNTIF(D10:D40,"工場製作")-COUNTIF(D10:D40,"その他休")</f>
        <v>31</v>
      </c>
      <c r="E42" s="27">
        <f>DAY(EOMONTH(L6,0))-COUNTIF(E10:E40,"ー")-COUNTIF(E10:E40,"夏休")-COUNTIF(E10:E40,"年末年始休")-COUNTIF(E10:E40,"工場製作")-COUNTIF(E10:E40,"その他休")</f>
        <v>31</v>
      </c>
    </row>
    <row r="43" spans="2:7" x14ac:dyDescent="0.4">
      <c r="B43" t="s">
        <v>27</v>
      </c>
      <c r="D43" s="29">
        <f>D41/D42</f>
        <v>0</v>
      </c>
      <c r="E43" s="29">
        <f>E41/E42</f>
        <v>0</v>
      </c>
    </row>
  </sheetData>
  <phoneticPr fontId="8"/>
  <conditionalFormatting sqref="B10:F40">
    <cfRule type="expression" dxfId="8" priority="1">
      <formula>$G10&lt;&gt;""</formula>
    </cfRule>
    <cfRule type="expression" dxfId="7" priority="2">
      <formula>$C10="日"</formula>
    </cfRule>
    <cfRule type="expression" dxfId="6" priority="3">
      <formula>$C10="土"</formula>
    </cfRule>
  </conditionalFormatting>
  <dataValidations count="1">
    <dataValidation type="list" allowBlank="1" showInputMessage="1" showErrorMessage="1" sqref="D10:E40">
      <formula1>$K$5:$K$12</formula1>
    </dataValidation>
  </dataValidations>
  <pageMargins left="0.39370078740157499" right="0.39370078740157499" top="0.59055118110236204" bottom="0.59055118110236204" header="0.31496062992126" footer="0.31496062992126"/>
  <pageSetup paperSize="9" scale="97" orientation="portrait" r:id="rId1"/>
  <headerFooter>
    <oddHeader>&amp;R&amp;"ＭＳ 明朝,標準"&amp;12別紙３</oddHeader>
  </headerFooter>
  <colBreaks count="1" manualBreakCount="1">
    <brk id="6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43"/>
  <sheetViews>
    <sheetView showGridLines="0" view="pageBreakPreview" topLeftCell="A7" zoomScaleNormal="85" zoomScaleSheetLayoutView="100" workbookViewId="0">
      <selection activeCell="F40" sqref="F40"/>
    </sheetView>
  </sheetViews>
  <sheetFormatPr defaultColWidth="9" defaultRowHeight="18.75" x14ac:dyDescent="0.4"/>
  <cols>
    <col min="1" max="1" width="5.625" customWidth="1"/>
    <col min="2" max="2" width="14.375" customWidth="1"/>
    <col min="3" max="3" width="6.875" customWidth="1"/>
    <col min="4" max="4" width="15.5" customWidth="1"/>
    <col min="5" max="5" width="15.625" customWidth="1"/>
    <col min="6" max="6" width="30.625" customWidth="1"/>
    <col min="7" max="7" width="11" customWidth="1"/>
    <col min="8" max="8" width="6.5" customWidth="1"/>
    <col min="9" max="9" width="9.375" customWidth="1"/>
    <col min="10" max="10" width="10.25" customWidth="1"/>
    <col min="11" max="11" width="9" customWidth="1"/>
    <col min="12" max="12" width="10.75" customWidth="1"/>
    <col min="15" max="15" width="9.375" customWidth="1"/>
  </cols>
  <sheetData>
    <row r="1" spans="2:12" x14ac:dyDescent="0.4">
      <c r="C1" s="7" t="s">
        <v>0</v>
      </c>
      <c r="D1" s="7"/>
      <c r="E1" s="8"/>
      <c r="F1" s="8"/>
    </row>
    <row r="2" spans="2:12" x14ac:dyDescent="0.4">
      <c r="C2" s="44"/>
      <c r="D2" s="44"/>
    </row>
    <row r="3" spans="2:12" x14ac:dyDescent="0.4">
      <c r="C3" s="44"/>
      <c r="D3" s="44"/>
    </row>
    <row r="4" spans="2:12" x14ac:dyDescent="0.4">
      <c r="B4" s="9" t="s">
        <v>1</v>
      </c>
      <c r="I4" t="s">
        <v>2</v>
      </c>
      <c r="K4" s="15" t="s">
        <v>3</v>
      </c>
    </row>
    <row r="5" spans="2:12" ht="11.25" customHeight="1" x14ac:dyDescent="0.4"/>
    <row r="6" spans="2:12" x14ac:dyDescent="0.4">
      <c r="B6" t="s">
        <v>4</v>
      </c>
      <c r="C6" t="s">
        <v>5</v>
      </c>
      <c r="I6" s="30" t="s">
        <v>6</v>
      </c>
      <c r="J6" s="31">
        <v>2024</v>
      </c>
      <c r="K6" s="32" t="s">
        <v>7</v>
      </c>
      <c r="L6" s="33">
        <f>DATE(J6,J7,1)</f>
        <v>45474</v>
      </c>
    </row>
    <row r="7" spans="2:12" x14ac:dyDescent="0.4">
      <c r="B7" t="s">
        <v>8</v>
      </c>
      <c r="C7" t="s">
        <v>9</v>
      </c>
      <c r="I7" s="34" t="s">
        <v>10</v>
      </c>
      <c r="J7" s="35">
        <v>7</v>
      </c>
      <c r="K7" s="32" t="s">
        <v>11</v>
      </c>
    </row>
    <row r="8" spans="2:12" ht="19.5" customHeight="1" x14ac:dyDescent="0.4">
      <c r="B8" t="s">
        <v>12</v>
      </c>
      <c r="C8" t="s">
        <v>13</v>
      </c>
      <c r="K8" s="32" t="s">
        <v>14</v>
      </c>
    </row>
    <row r="9" spans="2:12" ht="37.5" x14ac:dyDescent="0.4">
      <c r="B9" s="10" t="s">
        <v>15</v>
      </c>
      <c r="C9" s="11" t="s">
        <v>16</v>
      </c>
      <c r="D9" s="12" t="s">
        <v>17</v>
      </c>
      <c r="E9" s="12" t="s">
        <v>18</v>
      </c>
      <c r="F9" s="13" t="s">
        <v>19</v>
      </c>
      <c r="G9" s="14" t="s">
        <v>20</v>
      </c>
      <c r="H9" s="15"/>
      <c r="J9" s="36"/>
      <c r="K9" s="32" t="s">
        <v>21</v>
      </c>
    </row>
    <row r="10" spans="2:12" ht="18" customHeight="1" x14ac:dyDescent="0.4">
      <c r="B10" s="16">
        <f>DATE(J6,J7,1)</f>
        <v>45474</v>
      </c>
      <c r="C10" s="17" t="str">
        <f>TEXT(B10,"aaa")</f>
        <v>月</v>
      </c>
      <c r="D10" s="18" t="s">
        <v>7</v>
      </c>
      <c r="E10" s="18" t="s">
        <v>7</v>
      </c>
      <c r="F10" s="19"/>
      <c r="G10" s="20" t="str">
        <f>IF(ISERROR(VLOOKUP(B10,祝日!$B$2:$D$75,3,0)),"",VLOOKUP(B10,祝日!$B$2:$D$75,3,0))</f>
        <v/>
      </c>
      <c r="K10" s="32" t="s">
        <v>22</v>
      </c>
    </row>
    <row r="11" spans="2:12" ht="18.75" customHeight="1" x14ac:dyDescent="0.4">
      <c r="B11" s="16">
        <f>B10+1</f>
        <v>45475</v>
      </c>
      <c r="C11" s="17" t="str">
        <f t="shared" ref="C11:C40" si="0">TEXT(B11,"aaa")</f>
        <v>火</v>
      </c>
      <c r="D11" s="18" t="s">
        <v>7</v>
      </c>
      <c r="E11" s="18" t="s">
        <v>7</v>
      </c>
      <c r="F11" s="19"/>
      <c r="G11" s="20" t="str">
        <f>IF(ISERROR(VLOOKUP(B11,祝日!$B$2:$D$75,3,0)),"",VLOOKUP(B11,祝日!$B$2:$D$75,3,0))</f>
        <v/>
      </c>
      <c r="I11" s="15"/>
      <c r="K11" s="32" t="s">
        <v>23</v>
      </c>
    </row>
    <row r="12" spans="2:12" ht="18.75" customHeight="1" x14ac:dyDescent="0.4">
      <c r="B12" s="16">
        <f t="shared" ref="B12:B37" si="1">B11+1</f>
        <v>45476</v>
      </c>
      <c r="C12" s="17" t="str">
        <f t="shared" si="0"/>
        <v>水</v>
      </c>
      <c r="D12" s="18" t="s">
        <v>7</v>
      </c>
      <c r="E12" s="18" t="s">
        <v>7</v>
      </c>
      <c r="F12" s="19" t="s">
        <v>28</v>
      </c>
      <c r="G12" s="20" t="str">
        <f>IF(ISERROR(VLOOKUP(B12,祝日!$B$2:$D$75,3,0)),"",VLOOKUP(B12,祝日!$B$2:$D$75,3,0))</f>
        <v/>
      </c>
      <c r="K12" s="32" t="s">
        <v>24</v>
      </c>
    </row>
    <row r="13" spans="2:12" ht="18.75" customHeight="1" x14ac:dyDescent="0.4">
      <c r="B13" s="16">
        <f t="shared" si="1"/>
        <v>45477</v>
      </c>
      <c r="C13" s="17" t="str">
        <f t="shared" si="0"/>
        <v>木</v>
      </c>
      <c r="D13" s="18" t="s">
        <v>7</v>
      </c>
      <c r="E13" s="18" t="s">
        <v>7</v>
      </c>
      <c r="F13" s="19" t="s">
        <v>28</v>
      </c>
      <c r="G13" s="20" t="str">
        <f>IF(ISERROR(VLOOKUP(B13,祝日!$B$2:$D$75,3,0)),"",VLOOKUP(B13,祝日!$B$2:$D$75,3,0))</f>
        <v/>
      </c>
    </row>
    <row r="14" spans="2:12" ht="18.75" customHeight="1" x14ac:dyDescent="0.4">
      <c r="B14" s="16">
        <f t="shared" si="1"/>
        <v>45478</v>
      </c>
      <c r="C14" s="17" t="str">
        <f t="shared" si="0"/>
        <v>金</v>
      </c>
      <c r="D14" s="18"/>
      <c r="E14" s="18"/>
      <c r="F14" s="19" t="s">
        <v>29</v>
      </c>
      <c r="G14" s="20" t="str">
        <f>IF(ISERROR(VLOOKUP(B14,祝日!$B$2:$D$75,3,0)),"",VLOOKUP(B14,祝日!$B$2:$D$75,3,0))</f>
        <v/>
      </c>
    </row>
    <row r="15" spans="2:12" ht="18.75" customHeight="1" x14ac:dyDescent="0.4">
      <c r="B15" s="16">
        <f t="shared" si="1"/>
        <v>45479</v>
      </c>
      <c r="C15" s="17" t="str">
        <f t="shared" si="0"/>
        <v>土</v>
      </c>
      <c r="D15" s="18" t="s">
        <v>11</v>
      </c>
      <c r="E15" s="18" t="s">
        <v>11</v>
      </c>
      <c r="F15" s="19"/>
      <c r="G15" s="20" t="str">
        <f>IF(ISERROR(VLOOKUP(B15,祝日!$B$2:$D$75,3,0)),"",VLOOKUP(B15,祝日!$B$2:$D$75,3,0))</f>
        <v/>
      </c>
    </row>
    <row r="16" spans="2:12" ht="18.75" customHeight="1" x14ac:dyDescent="0.4">
      <c r="B16" s="16">
        <f t="shared" si="1"/>
        <v>45480</v>
      </c>
      <c r="C16" s="17" t="str">
        <f t="shared" si="0"/>
        <v>日</v>
      </c>
      <c r="D16" s="18" t="s">
        <v>11</v>
      </c>
      <c r="E16" s="18" t="s">
        <v>11</v>
      </c>
      <c r="F16" s="19"/>
      <c r="G16" s="20" t="str">
        <f>IF(ISERROR(VLOOKUP(B16,祝日!$B$2:$D$75,3,0)),"",VLOOKUP(B16,祝日!$B$2:$D$75,3,0))</f>
        <v/>
      </c>
    </row>
    <row r="17" spans="2:9" ht="18.75" customHeight="1" x14ac:dyDescent="0.4">
      <c r="B17" s="16">
        <f t="shared" si="1"/>
        <v>45481</v>
      </c>
      <c r="C17" s="17" t="str">
        <f t="shared" si="0"/>
        <v>月</v>
      </c>
      <c r="D17" s="18"/>
      <c r="E17" s="18"/>
      <c r="F17" s="46"/>
      <c r="G17" s="20" t="str">
        <f>IF(ISERROR(VLOOKUP(B17,祝日!$B$2:$D$75,3,0)),"",VLOOKUP(B17,祝日!$B$2:$D$75,3,0))</f>
        <v/>
      </c>
    </row>
    <row r="18" spans="2:9" ht="18.75" customHeight="1" x14ac:dyDescent="0.4">
      <c r="B18" s="16">
        <f t="shared" si="1"/>
        <v>45482</v>
      </c>
      <c r="C18" s="17" t="str">
        <f t="shared" si="0"/>
        <v>火</v>
      </c>
      <c r="D18" s="18"/>
      <c r="E18" s="18"/>
      <c r="F18" s="19"/>
      <c r="G18" s="20" t="str">
        <f>IF(ISERROR(VLOOKUP(B18,祝日!$B$2:$D$75,3,0)),"",VLOOKUP(B18,祝日!$B$2:$D$75,3,0))</f>
        <v/>
      </c>
    </row>
    <row r="19" spans="2:9" ht="18.75" customHeight="1" x14ac:dyDescent="0.4">
      <c r="B19" s="16">
        <f t="shared" si="1"/>
        <v>45483</v>
      </c>
      <c r="C19" s="17" t="str">
        <f t="shared" si="0"/>
        <v>水</v>
      </c>
      <c r="D19" s="18"/>
      <c r="E19" s="18" t="s">
        <v>22</v>
      </c>
      <c r="F19" s="46" t="s">
        <v>41</v>
      </c>
      <c r="G19" s="20" t="str">
        <f>IF(ISERROR(VLOOKUP(B19,祝日!$B$2:$D$75,3,0)),"",VLOOKUP(B19,祝日!$B$2:$D$75,3,0))</f>
        <v/>
      </c>
    </row>
    <row r="20" spans="2:9" ht="18.75" customHeight="1" x14ac:dyDescent="0.4">
      <c r="B20" s="16">
        <f t="shared" si="1"/>
        <v>45484</v>
      </c>
      <c r="C20" s="17" t="str">
        <f t="shared" si="0"/>
        <v>木</v>
      </c>
      <c r="D20" s="18" t="s">
        <v>11</v>
      </c>
      <c r="E20" s="18" t="s">
        <v>11</v>
      </c>
      <c r="F20" s="19"/>
      <c r="G20" s="20" t="str">
        <f>IF(ISERROR(VLOOKUP(B20,祝日!$B$2:$D$75,3,0)),"",VLOOKUP(B20,祝日!$B$2:$D$75,3,0))</f>
        <v/>
      </c>
    </row>
    <row r="21" spans="2:9" ht="18.75" customHeight="1" x14ac:dyDescent="0.4">
      <c r="B21" s="16">
        <f t="shared" si="1"/>
        <v>45485</v>
      </c>
      <c r="C21" s="17" t="str">
        <f t="shared" si="0"/>
        <v>金</v>
      </c>
      <c r="D21" s="18"/>
      <c r="E21" s="18"/>
      <c r="F21" s="19"/>
      <c r="G21" s="20" t="str">
        <f>IF(ISERROR(VLOOKUP(B21,祝日!$B$2:$D$75,3,0)),"",VLOOKUP(B21,祝日!$B$2:$D$75,3,0))</f>
        <v/>
      </c>
    </row>
    <row r="22" spans="2:9" ht="18.75" customHeight="1" x14ac:dyDescent="0.4">
      <c r="B22" s="16">
        <f t="shared" si="1"/>
        <v>45486</v>
      </c>
      <c r="C22" s="17" t="str">
        <f t="shared" si="0"/>
        <v>土</v>
      </c>
      <c r="D22" s="18" t="s">
        <v>14</v>
      </c>
      <c r="E22" s="18" t="s">
        <v>14</v>
      </c>
      <c r="F22" s="19"/>
      <c r="G22" s="20" t="str">
        <f>IF(ISERROR(VLOOKUP(B22,祝日!$B$2:$D$75,3,0)),"",VLOOKUP(B22,祝日!$B$2:$D$75,3,0))</f>
        <v/>
      </c>
    </row>
    <row r="23" spans="2:9" ht="18.75" customHeight="1" x14ac:dyDescent="0.4">
      <c r="B23" s="16">
        <f t="shared" si="1"/>
        <v>45487</v>
      </c>
      <c r="C23" s="17" t="str">
        <f t="shared" si="0"/>
        <v>日</v>
      </c>
      <c r="D23" s="18" t="s">
        <v>14</v>
      </c>
      <c r="E23" s="18" t="s">
        <v>14</v>
      </c>
      <c r="F23" s="19"/>
      <c r="G23" s="20" t="str">
        <f>IF(ISERROR(VLOOKUP(B23,祝日!$B$2:$D$75,3,0)),"",VLOOKUP(B23,祝日!$B$2:$D$75,3,0))</f>
        <v/>
      </c>
    </row>
    <row r="24" spans="2:9" ht="18.75" customHeight="1" x14ac:dyDescent="0.4">
      <c r="B24" s="16">
        <f t="shared" si="1"/>
        <v>45488</v>
      </c>
      <c r="C24" s="17" t="str">
        <f t="shared" si="0"/>
        <v>月</v>
      </c>
      <c r="D24" s="18" t="s">
        <v>14</v>
      </c>
      <c r="E24" s="18" t="s">
        <v>14</v>
      </c>
      <c r="F24" s="19"/>
      <c r="G24" s="20" t="str">
        <f>IF(ISERROR(VLOOKUP(B24,祝日!$B$2:$D$75,3,0)),"",VLOOKUP(B24,祝日!$B$2:$D$75,3,0))</f>
        <v>海の日</v>
      </c>
    </row>
    <row r="25" spans="2:9" ht="18.75" customHeight="1" x14ac:dyDescent="0.4">
      <c r="B25" s="16">
        <f t="shared" si="1"/>
        <v>45489</v>
      </c>
      <c r="C25" s="17" t="str">
        <f t="shared" si="0"/>
        <v>火</v>
      </c>
      <c r="D25" s="18"/>
      <c r="E25" s="18"/>
      <c r="F25" s="19"/>
      <c r="G25" s="20" t="str">
        <f>IF(ISERROR(VLOOKUP(B25,祝日!$B$2:$D$75,3,0)),"",VLOOKUP(B25,祝日!$B$2:$D$75,3,0))</f>
        <v/>
      </c>
      <c r="I25" s="37"/>
    </row>
    <row r="26" spans="2:9" ht="18.75" customHeight="1" x14ac:dyDescent="0.4">
      <c r="B26" s="16">
        <f t="shared" si="1"/>
        <v>45490</v>
      </c>
      <c r="C26" s="17" t="str">
        <f t="shared" si="0"/>
        <v>水</v>
      </c>
      <c r="D26" s="18"/>
      <c r="E26" s="18"/>
      <c r="F26" s="50"/>
      <c r="G26" s="20" t="str">
        <f>IF(ISERROR(VLOOKUP(B26,祝日!$B$2:$D$75,3,0)),"",VLOOKUP(B26,祝日!$B$2:$D$75,3,0))</f>
        <v/>
      </c>
    </row>
    <row r="27" spans="2:9" ht="18.75" customHeight="1" x14ac:dyDescent="0.4">
      <c r="B27" s="16">
        <f t="shared" si="1"/>
        <v>45491</v>
      </c>
      <c r="C27" s="17" t="str">
        <f t="shared" si="0"/>
        <v>木</v>
      </c>
      <c r="D27" s="18"/>
      <c r="E27" s="18"/>
      <c r="F27" s="19"/>
      <c r="G27" s="20" t="str">
        <f>IF(ISERROR(VLOOKUP(B27,祝日!$B$2:$D$75,3,0)),"",VLOOKUP(B27,祝日!$B$2:$D$75,3,0))</f>
        <v/>
      </c>
    </row>
    <row r="28" spans="2:9" ht="18.75" customHeight="1" x14ac:dyDescent="0.4">
      <c r="B28" s="16">
        <f t="shared" si="1"/>
        <v>45492</v>
      </c>
      <c r="C28" s="17" t="str">
        <f t="shared" si="0"/>
        <v>金</v>
      </c>
      <c r="D28" s="18"/>
      <c r="E28" s="18"/>
      <c r="F28" s="19"/>
      <c r="G28" s="20" t="str">
        <f>IF(ISERROR(VLOOKUP(B28,祝日!$B$2:$D$75,3,0)),"",VLOOKUP(B28,祝日!$B$2:$D$75,3,0))</f>
        <v/>
      </c>
    </row>
    <row r="29" spans="2:9" ht="18.75" customHeight="1" x14ac:dyDescent="0.4">
      <c r="B29" s="16">
        <f t="shared" si="1"/>
        <v>45493</v>
      </c>
      <c r="C29" s="17" t="str">
        <f t="shared" si="0"/>
        <v>土</v>
      </c>
      <c r="D29" s="18" t="s">
        <v>11</v>
      </c>
      <c r="E29" s="18"/>
      <c r="F29" s="46" t="s">
        <v>30</v>
      </c>
      <c r="G29" s="20" t="str">
        <f>IF(ISERROR(VLOOKUP(B29,祝日!$B$2:$D$75,3,0)),"",VLOOKUP(B29,祝日!$B$2:$D$75,3,0))</f>
        <v/>
      </c>
    </row>
    <row r="30" spans="2:9" ht="18.75" customHeight="1" x14ac:dyDescent="0.4">
      <c r="B30" s="16">
        <f t="shared" si="1"/>
        <v>45494</v>
      </c>
      <c r="C30" s="17" t="str">
        <f t="shared" si="0"/>
        <v>日</v>
      </c>
      <c r="D30" s="18" t="s">
        <v>11</v>
      </c>
      <c r="E30" s="18" t="s">
        <v>11</v>
      </c>
      <c r="F30" s="19"/>
      <c r="G30" s="20" t="str">
        <f>IF(ISERROR(VLOOKUP(B30,祝日!$B$2:$D$75,3,0)),"",VLOOKUP(B30,祝日!$B$2:$D$75,3,0))</f>
        <v/>
      </c>
    </row>
    <row r="31" spans="2:9" ht="18.75" customHeight="1" x14ac:dyDescent="0.4">
      <c r="B31" s="16">
        <f t="shared" si="1"/>
        <v>45495</v>
      </c>
      <c r="C31" s="17" t="str">
        <f t="shared" si="0"/>
        <v>月</v>
      </c>
      <c r="D31" s="18"/>
      <c r="E31" s="18"/>
      <c r="F31" s="19"/>
      <c r="G31" s="20" t="str">
        <f>IF(ISERROR(VLOOKUP(B31,祝日!$B$2:$D$75,3,0)),"",VLOOKUP(B31,祝日!$B$2:$D$75,3,0))</f>
        <v/>
      </c>
    </row>
    <row r="32" spans="2:9" ht="18.75" customHeight="1" x14ac:dyDescent="0.4">
      <c r="B32" s="16">
        <f t="shared" si="1"/>
        <v>45496</v>
      </c>
      <c r="C32" s="17" t="str">
        <f t="shared" si="0"/>
        <v>火</v>
      </c>
      <c r="D32" s="18"/>
      <c r="E32" s="18"/>
      <c r="F32" s="19"/>
      <c r="G32" s="20" t="str">
        <f>IF(ISERROR(VLOOKUP(B32,祝日!$B$2:$D$75,3,0)),"",VLOOKUP(B32,祝日!$B$2:$D$75,3,0))</f>
        <v/>
      </c>
    </row>
    <row r="33" spans="2:7" ht="18.75" customHeight="1" x14ac:dyDescent="0.4">
      <c r="B33" s="16">
        <f t="shared" si="1"/>
        <v>45497</v>
      </c>
      <c r="C33" s="17" t="str">
        <f t="shared" si="0"/>
        <v>水</v>
      </c>
      <c r="D33" s="18"/>
      <c r="E33" s="18" t="s">
        <v>11</v>
      </c>
      <c r="F33" s="50" t="s">
        <v>59</v>
      </c>
      <c r="G33" s="20" t="str">
        <f>IF(ISERROR(VLOOKUP(B33,祝日!$B$2:$D$75,3,0)),"",VLOOKUP(B33,祝日!$B$2:$D$75,3,0))</f>
        <v/>
      </c>
    </row>
    <row r="34" spans="2:7" ht="18.75" customHeight="1" x14ac:dyDescent="0.4">
      <c r="B34" s="16">
        <f t="shared" si="1"/>
        <v>45498</v>
      </c>
      <c r="C34" s="17" t="str">
        <f t="shared" si="0"/>
        <v>木</v>
      </c>
      <c r="D34" s="18"/>
      <c r="E34" s="18"/>
      <c r="F34" s="19"/>
      <c r="G34" s="20" t="str">
        <f>IF(ISERROR(VLOOKUP(B34,祝日!$B$2:$D$75,3,0)),"",VLOOKUP(B34,祝日!$B$2:$D$75,3,0))</f>
        <v/>
      </c>
    </row>
    <row r="35" spans="2:7" ht="18.75" customHeight="1" x14ac:dyDescent="0.4">
      <c r="B35" s="16">
        <f t="shared" si="1"/>
        <v>45499</v>
      </c>
      <c r="C35" s="17" t="str">
        <f t="shared" si="0"/>
        <v>金</v>
      </c>
      <c r="D35" s="18"/>
      <c r="E35" s="18"/>
      <c r="F35" s="19"/>
      <c r="G35" s="20" t="str">
        <f>IF(ISERROR(VLOOKUP(B35,祝日!$B$2:$D$75,3,0)),"",VLOOKUP(B35,祝日!$B$2:$D$75,3,0))</f>
        <v/>
      </c>
    </row>
    <row r="36" spans="2:7" ht="18.75" customHeight="1" x14ac:dyDescent="0.4">
      <c r="B36" s="16">
        <f t="shared" si="1"/>
        <v>45500</v>
      </c>
      <c r="C36" s="17" t="str">
        <f t="shared" si="0"/>
        <v>土</v>
      </c>
      <c r="D36" s="18" t="s">
        <v>11</v>
      </c>
      <c r="E36" s="18" t="s">
        <v>11</v>
      </c>
      <c r="F36" s="19"/>
      <c r="G36" s="20" t="str">
        <f>IF(ISERROR(VLOOKUP(B36,祝日!$B$2:$D$75,3,0)),"",VLOOKUP(B36,祝日!$B$2:$D$75,3,0))</f>
        <v/>
      </c>
    </row>
    <row r="37" spans="2:7" ht="18.75" customHeight="1" x14ac:dyDescent="0.4">
      <c r="B37" s="16">
        <f t="shared" si="1"/>
        <v>45501</v>
      </c>
      <c r="C37" s="17" t="str">
        <f t="shared" si="0"/>
        <v>日</v>
      </c>
      <c r="D37" s="18" t="s">
        <v>11</v>
      </c>
      <c r="E37" s="18" t="s">
        <v>11</v>
      </c>
      <c r="F37" s="19" t="s">
        <v>31</v>
      </c>
      <c r="G37" s="20" t="str">
        <f>IF(ISERROR(VLOOKUP(B37,祝日!$B$2:$D$75,3,0)),"",VLOOKUP(B37,祝日!$B$2:$D$75,3,0))</f>
        <v/>
      </c>
    </row>
    <row r="38" spans="2:7" ht="18.75" customHeight="1" x14ac:dyDescent="0.4">
      <c r="B38" s="16">
        <f>IF(B37=EOMONTH($B$10,0),"",B37+1)</f>
        <v>45502</v>
      </c>
      <c r="C38" s="17" t="str">
        <f t="shared" si="0"/>
        <v>月</v>
      </c>
      <c r="D38" s="18"/>
      <c r="E38" s="18"/>
      <c r="F38" s="19"/>
      <c r="G38" s="20" t="str">
        <f>IF(ISERROR(VLOOKUP(B38,祝日!$B$2:$D$75,3,0)),"",VLOOKUP(B38,祝日!$B$2:$D$75,3,0))</f>
        <v/>
      </c>
    </row>
    <row r="39" spans="2:7" ht="18.75" customHeight="1" x14ac:dyDescent="0.4">
      <c r="B39" s="16">
        <f>IF(OR(B38="",B38=EOMONTH($B$10,0)),"",B38+1)</f>
        <v>45503</v>
      </c>
      <c r="C39" s="17" t="str">
        <f t="shared" si="0"/>
        <v>火</v>
      </c>
      <c r="D39" s="18"/>
      <c r="E39" s="18"/>
      <c r="F39" s="19"/>
      <c r="G39" s="20" t="str">
        <f>IF(ISERROR(VLOOKUP(B39,祝日!$B$2:$D$75,3,0)),"",VLOOKUP(B39,祝日!$B$2:$D$75,3,0))</f>
        <v/>
      </c>
    </row>
    <row r="40" spans="2:7" ht="18.75" customHeight="1" x14ac:dyDescent="0.4">
      <c r="B40" s="21">
        <f>IF(OR(B39="",B39=EOMONTH($B$10,0)),"",B39+1)</f>
        <v>45504</v>
      </c>
      <c r="C40" s="22" t="str">
        <f t="shared" si="0"/>
        <v>水</v>
      </c>
      <c r="D40" s="23"/>
      <c r="E40" s="23"/>
      <c r="F40" s="24"/>
      <c r="G40" s="20" t="str">
        <f>IF(ISERROR(VLOOKUP(B40,祝日!$B$2:$D$75,3,0)),"",VLOOKUP(B40,祝日!$B$2:$D$75,3,0))</f>
        <v/>
      </c>
    </row>
    <row r="41" spans="2:7" ht="18" customHeight="1" x14ac:dyDescent="0.4">
      <c r="B41" s="25" t="s">
        <v>25</v>
      </c>
      <c r="C41" s="26"/>
      <c r="D41" s="27">
        <f>COUNTIF(D10:D40,"休")</f>
        <v>7</v>
      </c>
      <c r="E41" s="27">
        <f>COUNTIF(E10:E40,"休")+COUNTIF(E10:E40,"雨休")</f>
        <v>8</v>
      </c>
      <c r="F41" s="28"/>
    </row>
    <row r="42" spans="2:7" x14ac:dyDescent="0.4">
      <c r="B42" s="26" t="s">
        <v>26</v>
      </c>
      <c r="C42" s="26"/>
      <c r="D42" s="27">
        <f>DAY(EOMONTH(L6,0))-COUNTIF(D10:D40,"ー")-COUNTIF(D10:D40,"夏休")-COUNTIF(D10:D40,"年末年始休")-COUNTIF(D10:D40,"工場製作")-COUNTIF(D10:D40,"その他休")</f>
        <v>24</v>
      </c>
      <c r="E42" s="27">
        <f>DAY(EOMONTH(L6,0))-COUNTIF(E10:E40,"ー")-COUNTIF(E10:E40,"夏休")-COUNTIF(E10:E40,"年末年始休")-COUNTIF(E10:E40,"工場製作")-COUNTIF(E10:E40,"その他休")</f>
        <v>24</v>
      </c>
    </row>
    <row r="43" spans="2:7" x14ac:dyDescent="0.4">
      <c r="B43" t="s">
        <v>32</v>
      </c>
      <c r="D43" s="29">
        <f>D41/D42</f>
        <v>0.29166666666666669</v>
      </c>
      <c r="E43" s="29">
        <f>E41/E42</f>
        <v>0.33333333333333331</v>
      </c>
    </row>
  </sheetData>
  <phoneticPr fontId="8"/>
  <conditionalFormatting sqref="E32">
    <cfRule type="expression" dxfId="5" priority="4">
      <formula>$G33&lt;&gt;""</formula>
    </cfRule>
    <cfRule type="expression" dxfId="4" priority="5">
      <formula>$C33="日"</formula>
    </cfRule>
    <cfRule type="expression" dxfId="3" priority="6">
      <formula>$C33="土"</formula>
    </cfRule>
  </conditionalFormatting>
  <conditionalFormatting sqref="E10:F31 B10:D33 F32 E33:F33 B34:F40">
    <cfRule type="expression" dxfId="2" priority="1">
      <formula>$G10&lt;&gt;""</formula>
    </cfRule>
    <cfRule type="expression" dxfId="1" priority="2">
      <formula>$C10="日"</formula>
    </cfRule>
    <cfRule type="expression" dxfId="0" priority="3">
      <formula>$C10="土"</formula>
    </cfRule>
  </conditionalFormatting>
  <dataValidations count="1">
    <dataValidation type="list" allowBlank="1" showInputMessage="1" showErrorMessage="1" sqref="D10:E40">
      <formula1>$K$5:$K$12</formula1>
    </dataValidation>
  </dataValidations>
  <pageMargins left="0.39305555555555599" right="0.39305555555555599" top="0.59027777777777801" bottom="0.59027777777777801" header="0.31458333333333299" footer="0.31458333333333299"/>
  <pageSetup paperSize="9" scale="68" orientation="portrait" cellComments="asDisplayed" r:id="rId1"/>
  <headerFooter>
    <oddHeader>&amp;R&amp;"ＭＳ 明朝,標準"&amp;12別紙３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selection activeCell="B76" sqref="B76"/>
    </sheetView>
  </sheetViews>
  <sheetFormatPr defaultColWidth="9" defaultRowHeight="18.75" x14ac:dyDescent="0.4"/>
  <cols>
    <col min="1" max="1" width="4.375" customWidth="1"/>
    <col min="2" max="2" width="9.25" customWidth="1"/>
    <col min="3" max="3" width="3.375" bestFit="1" customWidth="1"/>
    <col min="4" max="4" width="13" customWidth="1"/>
  </cols>
  <sheetData>
    <row r="1" spans="1:4" ht="19.5" thickBot="1" x14ac:dyDescent="0.45"/>
    <row r="2" spans="1:4" ht="18.75" customHeight="1" x14ac:dyDescent="0.4">
      <c r="A2" s="55" t="s">
        <v>43</v>
      </c>
      <c r="B2" s="1">
        <v>45292</v>
      </c>
      <c r="C2" s="48" t="str">
        <f>TEXT(B2,"aaa")</f>
        <v>月</v>
      </c>
      <c r="D2" s="2" t="s">
        <v>39</v>
      </c>
    </row>
    <row r="3" spans="1:4" x14ac:dyDescent="0.4">
      <c r="A3" s="56"/>
      <c r="B3" s="3">
        <v>45304</v>
      </c>
      <c r="C3" s="3" t="str">
        <f>TEXT(B3,"aaa")</f>
        <v>土</v>
      </c>
      <c r="D3" s="4" t="s">
        <v>50</v>
      </c>
    </row>
    <row r="4" spans="1:4" x14ac:dyDescent="0.4">
      <c r="A4" s="56"/>
      <c r="B4" s="3">
        <v>45333</v>
      </c>
      <c r="C4" s="3" t="str">
        <f t="shared" ref="C4:C21" si="0">TEXT(B4,"aaa")</f>
        <v>日</v>
      </c>
      <c r="D4" s="4" t="s">
        <v>40</v>
      </c>
    </row>
    <row r="5" spans="1:4" x14ac:dyDescent="0.4">
      <c r="A5" s="56"/>
      <c r="B5" s="3">
        <v>45334</v>
      </c>
      <c r="C5" s="3" t="str">
        <f t="shared" si="0"/>
        <v>月</v>
      </c>
      <c r="D5" s="47" t="s">
        <v>38</v>
      </c>
    </row>
    <row r="6" spans="1:4" x14ac:dyDescent="0.4">
      <c r="A6" s="56"/>
      <c r="B6" s="3">
        <v>45345</v>
      </c>
      <c r="C6" s="3" t="str">
        <f t="shared" si="0"/>
        <v>金</v>
      </c>
      <c r="D6" s="4" t="s">
        <v>51</v>
      </c>
    </row>
    <row r="7" spans="1:4" x14ac:dyDescent="0.4">
      <c r="A7" s="56"/>
      <c r="B7" s="3">
        <v>45371</v>
      </c>
      <c r="C7" s="3" t="str">
        <f t="shared" si="0"/>
        <v>水</v>
      </c>
      <c r="D7" s="39" t="s">
        <v>52</v>
      </c>
    </row>
    <row r="8" spans="1:4" x14ac:dyDescent="0.4">
      <c r="A8" s="56"/>
      <c r="B8" s="3">
        <v>45411</v>
      </c>
      <c r="C8" s="3" t="str">
        <f t="shared" si="0"/>
        <v>月</v>
      </c>
      <c r="D8" s="39" t="s">
        <v>33</v>
      </c>
    </row>
    <row r="9" spans="1:4" x14ac:dyDescent="0.4">
      <c r="A9" s="56"/>
      <c r="B9" s="3">
        <v>45415</v>
      </c>
      <c r="C9" s="3" t="str">
        <f t="shared" si="0"/>
        <v>金</v>
      </c>
      <c r="D9" s="39" t="s">
        <v>34</v>
      </c>
    </row>
    <row r="10" spans="1:4" x14ac:dyDescent="0.4">
      <c r="A10" s="56"/>
      <c r="B10" s="3">
        <v>45416</v>
      </c>
      <c r="C10" s="3" t="str">
        <f t="shared" si="0"/>
        <v>土</v>
      </c>
      <c r="D10" s="39" t="s">
        <v>35</v>
      </c>
    </row>
    <row r="11" spans="1:4" x14ac:dyDescent="0.4">
      <c r="A11" s="56"/>
      <c r="B11" s="3">
        <v>45417</v>
      </c>
      <c r="C11" s="3" t="str">
        <f t="shared" si="0"/>
        <v>日</v>
      </c>
      <c r="D11" s="39" t="s">
        <v>36</v>
      </c>
    </row>
    <row r="12" spans="1:4" x14ac:dyDescent="0.4">
      <c r="A12" s="56"/>
      <c r="B12" s="3">
        <v>45418</v>
      </c>
      <c r="C12" s="3" t="str">
        <f t="shared" si="0"/>
        <v>月</v>
      </c>
      <c r="D12" s="39" t="s">
        <v>38</v>
      </c>
    </row>
    <row r="13" spans="1:4" x14ac:dyDescent="0.4">
      <c r="A13" s="56"/>
      <c r="B13" s="3">
        <v>45488</v>
      </c>
      <c r="C13" s="3" t="str">
        <f t="shared" si="0"/>
        <v>月</v>
      </c>
      <c r="D13" s="39" t="s">
        <v>49</v>
      </c>
    </row>
    <row r="14" spans="1:4" x14ac:dyDescent="0.4">
      <c r="A14" s="56"/>
      <c r="B14" s="3">
        <v>45515</v>
      </c>
      <c r="C14" s="3" t="str">
        <f t="shared" si="0"/>
        <v>日</v>
      </c>
      <c r="D14" s="39" t="s">
        <v>37</v>
      </c>
    </row>
    <row r="15" spans="1:4" x14ac:dyDescent="0.4">
      <c r="A15" s="56"/>
      <c r="B15" s="3">
        <v>45516</v>
      </c>
      <c r="C15" s="3" t="str">
        <f t="shared" si="0"/>
        <v>月</v>
      </c>
      <c r="D15" s="39" t="s">
        <v>38</v>
      </c>
    </row>
    <row r="16" spans="1:4" x14ac:dyDescent="0.4">
      <c r="A16" s="56"/>
      <c r="B16" s="3">
        <v>45551</v>
      </c>
      <c r="C16" s="3" t="str">
        <f t="shared" si="0"/>
        <v>月</v>
      </c>
      <c r="D16" s="42" t="s">
        <v>48</v>
      </c>
    </row>
    <row r="17" spans="1:4" x14ac:dyDescent="0.4">
      <c r="A17" s="56"/>
      <c r="B17" s="3">
        <v>45557</v>
      </c>
      <c r="C17" s="3" t="str">
        <f t="shared" si="0"/>
        <v>日</v>
      </c>
      <c r="D17" s="42" t="s">
        <v>47</v>
      </c>
    </row>
    <row r="18" spans="1:4" x14ac:dyDescent="0.4">
      <c r="A18" s="56"/>
      <c r="B18" s="6">
        <v>45558</v>
      </c>
      <c r="C18" s="3" t="str">
        <f t="shared" si="0"/>
        <v>月</v>
      </c>
      <c r="D18" s="42" t="s">
        <v>38</v>
      </c>
    </row>
    <row r="19" spans="1:4" x14ac:dyDescent="0.4">
      <c r="A19" s="56"/>
      <c r="B19" s="6">
        <v>45579</v>
      </c>
      <c r="C19" s="3" t="str">
        <f t="shared" si="0"/>
        <v>月</v>
      </c>
      <c r="D19" s="42" t="s">
        <v>46</v>
      </c>
    </row>
    <row r="20" spans="1:4" x14ac:dyDescent="0.4">
      <c r="A20" s="56"/>
      <c r="B20" s="6">
        <v>45599</v>
      </c>
      <c r="C20" s="3" t="str">
        <f t="shared" si="0"/>
        <v>日</v>
      </c>
      <c r="D20" s="42" t="s">
        <v>45</v>
      </c>
    </row>
    <row r="21" spans="1:4" x14ac:dyDescent="0.4">
      <c r="A21" s="56"/>
      <c r="B21" s="6">
        <v>45600</v>
      </c>
      <c r="C21" s="3" t="str">
        <f t="shared" si="0"/>
        <v>月</v>
      </c>
      <c r="D21" s="42" t="s">
        <v>38</v>
      </c>
    </row>
    <row r="22" spans="1:4" ht="19.5" thickBot="1" x14ac:dyDescent="0.45">
      <c r="A22" s="57"/>
      <c r="B22" s="5">
        <v>45619</v>
      </c>
      <c r="C22" s="5" t="str">
        <f>TEXT(B22,"aaa")</f>
        <v>土</v>
      </c>
      <c r="D22" s="43" t="s">
        <v>44</v>
      </c>
    </row>
    <row r="23" spans="1:4" x14ac:dyDescent="0.4">
      <c r="A23" s="51" t="s">
        <v>53</v>
      </c>
      <c r="B23" s="40">
        <v>45658</v>
      </c>
      <c r="C23" s="48" t="str">
        <f>TEXT(B23,"aaa")</f>
        <v>水</v>
      </c>
      <c r="D23" s="2" t="s">
        <v>39</v>
      </c>
    </row>
    <row r="24" spans="1:4" x14ac:dyDescent="0.4">
      <c r="A24" s="52"/>
      <c r="B24" s="3">
        <v>45670</v>
      </c>
      <c r="C24" s="3" t="str">
        <f>TEXT(B24,"aaa")</f>
        <v>月</v>
      </c>
      <c r="D24" s="39" t="s">
        <v>50</v>
      </c>
    </row>
    <row r="25" spans="1:4" x14ac:dyDescent="0.4">
      <c r="A25" s="52"/>
      <c r="B25" s="3">
        <v>45699</v>
      </c>
      <c r="C25" s="3" t="str">
        <f t="shared" ref="C25:C40" si="1">TEXT(B25,"aaa")</f>
        <v>火</v>
      </c>
      <c r="D25" s="39" t="s">
        <v>40</v>
      </c>
    </row>
    <row r="26" spans="1:4" x14ac:dyDescent="0.4">
      <c r="A26" s="52"/>
      <c r="B26" s="3">
        <v>45711</v>
      </c>
      <c r="C26" s="3" t="str">
        <f t="shared" si="1"/>
        <v>日</v>
      </c>
      <c r="D26" s="39" t="s">
        <v>51</v>
      </c>
    </row>
    <row r="27" spans="1:4" x14ac:dyDescent="0.4">
      <c r="A27" s="52"/>
      <c r="B27" s="3">
        <v>45712</v>
      </c>
      <c r="C27" s="3" t="str">
        <f t="shared" si="1"/>
        <v>月</v>
      </c>
      <c r="D27" s="39" t="s">
        <v>38</v>
      </c>
    </row>
    <row r="28" spans="1:4" x14ac:dyDescent="0.4">
      <c r="A28" s="52"/>
      <c r="B28" s="3">
        <v>45736</v>
      </c>
      <c r="C28" s="3" t="str">
        <f t="shared" si="1"/>
        <v>木</v>
      </c>
      <c r="D28" s="39" t="s">
        <v>52</v>
      </c>
    </row>
    <row r="29" spans="1:4" x14ac:dyDescent="0.4">
      <c r="A29" s="52"/>
      <c r="B29" s="3">
        <v>45776</v>
      </c>
      <c r="C29" s="3" t="str">
        <f t="shared" si="1"/>
        <v>火</v>
      </c>
      <c r="D29" s="39" t="s">
        <v>33</v>
      </c>
    </row>
    <row r="30" spans="1:4" x14ac:dyDescent="0.4">
      <c r="A30" s="52"/>
      <c r="B30" s="3">
        <v>45780</v>
      </c>
      <c r="C30" s="3" t="str">
        <f t="shared" si="1"/>
        <v>土</v>
      </c>
      <c r="D30" s="39" t="s">
        <v>34</v>
      </c>
    </row>
    <row r="31" spans="1:4" x14ac:dyDescent="0.4">
      <c r="A31" s="52"/>
      <c r="B31" s="3">
        <v>45781</v>
      </c>
      <c r="C31" s="3" t="str">
        <f t="shared" si="1"/>
        <v>日</v>
      </c>
      <c r="D31" s="39" t="s">
        <v>35</v>
      </c>
    </row>
    <row r="32" spans="1:4" x14ac:dyDescent="0.4">
      <c r="A32" s="52"/>
      <c r="B32" s="41">
        <v>45782</v>
      </c>
      <c r="C32" s="3" t="str">
        <f t="shared" si="1"/>
        <v>月</v>
      </c>
      <c r="D32" s="39" t="s">
        <v>36</v>
      </c>
    </row>
    <row r="33" spans="1:4" x14ac:dyDescent="0.4">
      <c r="A33" s="52"/>
      <c r="B33" s="3">
        <v>45783</v>
      </c>
      <c r="C33" s="3" t="str">
        <f t="shared" si="1"/>
        <v>火</v>
      </c>
      <c r="D33" s="39" t="s">
        <v>38</v>
      </c>
    </row>
    <row r="34" spans="1:4" x14ac:dyDescent="0.4">
      <c r="A34" s="52"/>
      <c r="B34" s="3">
        <v>45859</v>
      </c>
      <c r="C34" s="3" t="str">
        <f t="shared" si="1"/>
        <v>月</v>
      </c>
      <c r="D34" s="39" t="s">
        <v>49</v>
      </c>
    </row>
    <row r="35" spans="1:4" x14ac:dyDescent="0.4">
      <c r="A35" s="52"/>
      <c r="B35" s="41">
        <v>45880</v>
      </c>
      <c r="C35" s="3" t="str">
        <f t="shared" si="1"/>
        <v>月</v>
      </c>
      <c r="D35" s="39" t="s">
        <v>37</v>
      </c>
    </row>
    <row r="36" spans="1:4" x14ac:dyDescent="0.4">
      <c r="A36" s="52"/>
      <c r="B36" s="3">
        <v>45915</v>
      </c>
      <c r="C36" s="3" t="str">
        <f t="shared" si="1"/>
        <v>月</v>
      </c>
      <c r="D36" s="39" t="s">
        <v>48</v>
      </c>
    </row>
    <row r="37" spans="1:4" x14ac:dyDescent="0.4">
      <c r="A37" s="52"/>
      <c r="B37" s="3">
        <v>45923</v>
      </c>
      <c r="C37" s="3" t="str">
        <f t="shared" si="1"/>
        <v>火</v>
      </c>
      <c r="D37" s="39" t="s">
        <v>47</v>
      </c>
    </row>
    <row r="38" spans="1:4" x14ac:dyDescent="0.4">
      <c r="A38" s="52"/>
      <c r="B38" s="3">
        <v>45943</v>
      </c>
      <c r="C38" s="3" t="str">
        <f t="shared" si="1"/>
        <v>月</v>
      </c>
      <c r="D38" s="4" t="s">
        <v>46</v>
      </c>
    </row>
    <row r="39" spans="1:4" x14ac:dyDescent="0.4">
      <c r="A39" s="52"/>
      <c r="B39" s="3">
        <v>45964</v>
      </c>
      <c r="C39" s="3" t="str">
        <f t="shared" si="1"/>
        <v>月</v>
      </c>
      <c r="D39" s="47" t="s">
        <v>54</v>
      </c>
    </row>
    <row r="40" spans="1:4" x14ac:dyDescent="0.4">
      <c r="A40" s="52"/>
      <c r="B40" s="3">
        <v>45984</v>
      </c>
      <c r="C40" s="3" t="str">
        <f t="shared" si="1"/>
        <v>日</v>
      </c>
      <c r="D40" s="4" t="s">
        <v>44</v>
      </c>
    </row>
    <row r="41" spans="1:4" ht="19.5" thickBot="1" x14ac:dyDescent="0.45">
      <c r="A41" s="52"/>
      <c r="B41" s="3">
        <v>45985</v>
      </c>
      <c r="C41" s="5" t="str">
        <f>TEXT(B41,"aaa")</f>
        <v>月</v>
      </c>
      <c r="D41" s="47" t="s">
        <v>38</v>
      </c>
    </row>
    <row r="42" spans="1:4" x14ac:dyDescent="0.4">
      <c r="A42" s="51" t="s">
        <v>55</v>
      </c>
      <c r="B42" s="1">
        <v>46023</v>
      </c>
      <c r="C42" s="48" t="str">
        <f>TEXT(B42,"aaa")</f>
        <v>木</v>
      </c>
      <c r="D42" s="2" t="s">
        <v>39</v>
      </c>
    </row>
    <row r="43" spans="1:4" x14ac:dyDescent="0.4">
      <c r="A43" s="52"/>
      <c r="B43" s="3">
        <v>46034</v>
      </c>
      <c r="C43" s="3" t="str">
        <f>TEXT(B43,"aaa")</f>
        <v>月</v>
      </c>
      <c r="D43" s="4" t="s">
        <v>50</v>
      </c>
    </row>
    <row r="44" spans="1:4" x14ac:dyDescent="0.4">
      <c r="A44" s="52"/>
      <c r="B44" s="3">
        <v>46064</v>
      </c>
      <c r="C44" s="3" t="str">
        <f t="shared" ref="C44:C58" si="2">TEXT(B44,"aaa")</f>
        <v>水</v>
      </c>
      <c r="D44" s="4" t="s">
        <v>40</v>
      </c>
    </row>
    <row r="45" spans="1:4" x14ac:dyDescent="0.4">
      <c r="A45" s="52"/>
      <c r="B45" s="41">
        <v>46076</v>
      </c>
      <c r="C45" s="3" t="str">
        <f t="shared" si="2"/>
        <v>月</v>
      </c>
      <c r="D45" s="39" t="s">
        <v>51</v>
      </c>
    </row>
    <row r="46" spans="1:4" x14ac:dyDescent="0.4">
      <c r="A46" s="52"/>
      <c r="B46" s="41">
        <v>46101</v>
      </c>
      <c r="C46" s="3" t="str">
        <f t="shared" si="2"/>
        <v>金</v>
      </c>
      <c r="D46" s="39" t="s">
        <v>52</v>
      </c>
    </row>
    <row r="47" spans="1:4" x14ac:dyDescent="0.4">
      <c r="A47" s="52"/>
      <c r="B47" s="3">
        <v>46141</v>
      </c>
      <c r="C47" s="3" t="str">
        <f t="shared" si="2"/>
        <v>水</v>
      </c>
      <c r="D47" s="39" t="s">
        <v>33</v>
      </c>
    </row>
    <row r="48" spans="1:4" x14ac:dyDescent="0.4">
      <c r="A48" s="52"/>
      <c r="B48" s="3">
        <v>46145</v>
      </c>
      <c r="C48" s="3" t="str">
        <f t="shared" si="2"/>
        <v>日</v>
      </c>
      <c r="D48" s="39" t="s">
        <v>34</v>
      </c>
    </row>
    <row r="49" spans="1:4" x14ac:dyDescent="0.4">
      <c r="A49" s="52"/>
      <c r="B49" s="3">
        <v>46146</v>
      </c>
      <c r="C49" s="3" t="str">
        <f t="shared" si="2"/>
        <v>月</v>
      </c>
      <c r="D49" s="39" t="s">
        <v>35</v>
      </c>
    </row>
    <row r="50" spans="1:4" x14ac:dyDescent="0.4">
      <c r="A50" s="52"/>
      <c r="B50" s="3">
        <v>46147</v>
      </c>
      <c r="C50" s="3" t="str">
        <f t="shared" si="2"/>
        <v>火</v>
      </c>
      <c r="D50" s="39" t="s">
        <v>36</v>
      </c>
    </row>
    <row r="51" spans="1:4" x14ac:dyDescent="0.4">
      <c r="A51" s="52"/>
      <c r="B51" s="3">
        <v>46148</v>
      </c>
      <c r="C51" s="3" t="str">
        <f t="shared" si="2"/>
        <v>水</v>
      </c>
      <c r="D51" s="47" t="s">
        <v>38</v>
      </c>
    </row>
    <row r="52" spans="1:4" x14ac:dyDescent="0.4">
      <c r="A52" s="52"/>
      <c r="B52" s="3">
        <v>46223</v>
      </c>
      <c r="C52" s="3" t="str">
        <f t="shared" si="2"/>
        <v>月</v>
      </c>
      <c r="D52" s="39" t="s">
        <v>49</v>
      </c>
    </row>
    <row r="53" spans="1:4" x14ac:dyDescent="0.4">
      <c r="A53" s="52"/>
      <c r="B53" s="3">
        <v>46245</v>
      </c>
      <c r="C53" s="3" t="str">
        <f t="shared" si="2"/>
        <v>火</v>
      </c>
      <c r="D53" s="39" t="s">
        <v>37</v>
      </c>
    </row>
    <row r="54" spans="1:4" x14ac:dyDescent="0.4">
      <c r="A54" s="53"/>
      <c r="B54" s="3">
        <v>46286</v>
      </c>
      <c r="C54" s="3" t="str">
        <f t="shared" si="2"/>
        <v>月</v>
      </c>
      <c r="D54" s="39" t="s">
        <v>48</v>
      </c>
    </row>
    <row r="55" spans="1:4" x14ac:dyDescent="0.4">
      <c r="A55" s="53"/>
      <c r="B55" s="3">
        <v>46287</v>
      </c>
      <c r="C55" s="3" t="str">
        <f t="shared" si="2"/>
        <v>火</v>
      </c>
      <c r="D55" s="47" t="s">
        <v>56</v>
      </c>
    </row>
    <row r="56" spans="1:4" x14ac:dyDescent="0.4">
      <c r="A56" s="53"/>
      <c r="B56" s="3">
        <v>46288</v>
      </c>
      <c r="C56" s="3" t="str">
        <f t="shared" si="2"/>
        <v>水</v>
      </c>
      <c r="D56" s="47" t="s">
        <v>57</v>
      </c>
    </row>
    <row r="57" spans="1:4" x14ac:dyDescent="0.4">
      <c r="A57" s="53"/>
      <c r="B57" s="3">
        <v>46307</v>
      </c>
      <c r="C57" s="3" t="str">
        <f t="shared" si="2"/>
        <v>月</v>
      </c>
      <c r="D57" s="39" t="s">
        <v>46</v>
      </c>
    </row>
    <row r="58" spans="1:4" x14ac:dyDescent="0.4">
      <c r="A58" s="53"/>
      <c r="B58" s="3">
        <v>46329</v>
      </c>
      <c r="C58" s="3" t="str">
        <f t="shared" si="2"/>
        <v>火</v>
      </c>
      <c r="D58" s="49" t="s">
        <v>54</v>
      </c>
    </row>
    <row r="59" spans="1:4" ht="19.5" thickBot="1" x14ac:dyDescent="0.45">
      <c r="A59" s="53"/>
      <c r="B59" s="3">
        <v>46349</v>
      </c>
      <c r="C59" s="5" t="str">
        <f>TEXT(B59,"aaa")</f>
        <v>月</v>
      </c>
      <c r="D59" s="42" t="s">
        <v>44</v>
      </c>
    </row>
    <row r="60" spans="1:4" x14ac:dyDescent="0.4">
      <c r="A60" s="51" t="s">
        <v>58</v>
      </c>
      <c r="B60" s="1">
        <v>46388</v>
      </c>
      <c r="C60" s="48" t="str">
        <f>TEXT(B60,"aaa")</f>
        <v>金</v>
      </c>
      <c r="D60" s="2" t="s">
        <v>39</v>
      </c>
    </row>
    <row r="61" spans="1:4" x14ac:dyDescent="0.4">
      <c r="A61" s="52"/>
      <c r="B61" s="3">
        <v>46398</v>
      </c>
      <c r="C61" s="3" t="str">
        <f>TEXT(B61,"aaa")</f>
        <v>月</v>
      </c>
      <c r="D61" s="4" t="s">
        <v>50</v>
      </c>
    </row>
    <row r="62" spans="1:4" x14ac:dyDescent="0.4">
      <c r="A62" s="52"/>
      <c r="B62" s="3">
        <v>46429</v>
      </c>
      <c r="C62" s="3" t="str">
        <f t="shared" ref="C62:C74" si="3">TEXT(B62,"aaa")</f>
        <v>木</v>
      </c>
      <c r="D62" s="4" t="s">
        <v>40</v>
      </c>
    </row>
    <row r="63" spans="1:4" x14ac:dyDescent="0.4">
      <c r="A63" s="52"/>
      <c r="B63" s="3">
        <v>46441</v>
      </c>
      <c r="C63" s="3" t="str">
        <f t="shared" si="3"/>
        <v>火</v>
      </c>
      <c r="D63" s="4" t="s">
        <v>51</v>
      </c>
    </row>
    <row r="64" spans="1:4" x14ac:dyDescent="0.4">
      <c r="A64" s="52"/>
      <c r="B64" s="3">
        <v>46468</v>
      </c>
      <c r="C64" s="3" t="str">
        <f t="shared" si="3"/>
        <v>月</v>
      </c>
      <c r="D64" s="39" t="s">
        <v>52</v>
      </c>
    </row>
    <row r="65" spans="1:4" x14ac:dyDescent="0.4">
      <c r="A65" s="52"/>
      <c r="B65" s="3">
        <v>46506</v>
      </c>
      <c r="C65" s="3" t="str">
        <f t="shared" si="3"/>
        <v>木</v>
      </c>
      <c r="D65" s="39" t="s">
        <v>33</v>
      </c>
    </row>
    <row r="66" spans="1:4" x14ac:dyDescent="0.4">
      <c r="A66" s="52"/>
      <c r="B66" s="3">
        <v>46510</v>
      </c>
      <c r="C66" s="3" t="str">
        <f t="shared" si="3"/>
        <v>月</v>
      </c>
      <c r="D66" s="39" t="s">
        <v>34</v>
      </c>
    </row>
    <row r="67" spans="1:4" x14ac:dyDescent="0.4">
      <c r="A67" s="52"/>
      <c r="B67" s="3">
        <v>46511</v>
      </c>
      <c r="C67" s="3" t="str">
        <f t="shared" si="3"/>
        <v>火</v>
      </c>
      <c r="D67" s="39" t="s">
        <v>35</v>
      </c>
    </row>
    <row r="68" spans="1:4" x14ac:dyDescent="0.4">
      <c r="A68" s="52"/>
      <c r="B68" s="3">
        <v>46512</v>
      </c>
      <c r="C68" s="3" t="str">
        <f t="shared" si="3"/>
        <v>水</v>
      </c>
      <c r="D68" s="39" t="s">
        <v>36</v>
      </c>
    </row>
    <row r="69" spans="1:4" x14ac:dyDescent="0.4">
      <c r="A69" s="52"/>
      <c r="B69" s="3">
        <v>46587</v>
      </c>
      <c r="C69" s="3" t="str">
        <f t="shared" si="3"/>
        <v>月</v>
      </c>
      <c r="D69" s="39" t="s">
        <v>49</v>
      </c>
    </row>
    <row r="70" spans="1:4" x14ac:dyDescent="0.4">
      <c r="A70" s="52"/>
      <c r="B70" s="3">
        <v>46610</v>
      </c>
      <c r="C70" s="3" t="str">
        <f t="shared" si="3"/>
        <v>水</v>
      </c>
      <c r="D70" s="39" t="s">
        <v>37</v>
      </c>
    </row>
    <row r="71" spans="1:4" x14ac:dyDescent="0.4">
      <c r="A71" s="53"/>
      <c r="B71" s="3">
        <v>46650</v>
      </c>
      <c r="C71" s="3" t="str">
        <f t="shared" si="3"/>
        <v>月</v>
      </c>
      <c r="D71" s="42" t="s">
        <v>48</v>
      </c>
    </row>
    <row r="72" spans="1:4" x14ac:dyDescent="0.4">
      <c r="A72" s="53"/>
      <c r="B72" s="3">
        <v>46653</v>
      </c>
      <c r="C72" s="3" t="str">
        <f t="shared" si="3"/>
        <v>木</v>
      </c>
      <c r="D72" s="42" t="s">
        <v>47</v>
      </c>
    </row>
    <row r="73" spans="1:4" x14ac:dyDescent="0.4">
      <c r="A73" s="53"/>
      <c r="B73" s="6">
        <v>46671</v>
      </c>
      <c r="C73" s="3" t="str">
        <f t="shared" si="3"/>
        <v>月</v>
      </c>
      <c r="D73" s="42" t="s">
        <v>46</v>
      </c>
    </row>
    <row r="74" spans="1:4" x14ac:dyDescent="0.4">
      <c r="A74" s="53"/>
      <c r="B74" s="3">
        <v>46694</v>
      </c>
      <c r="C74" s="3" t="str">
        <f t="shared" si="3"/>
        <v>水</v>
      </c>
      <c r="D74" s="42" t="s">
        <v>45</v>
      </c>
    </row>
    <row r="75" spans="1:4" ht="19.5" thickBot="1" x14ac:dyDescent="0.45">
      <c r="A75" s="54"/>
      <c r="B75" s="5">
        <v>46714</v>
      </c>
      <c r="C75" s="5" t="str">
        <f>TEXT(B75,"aaa")</f>
        <v>火</v>
      </c>
      <c r="D75" s="43" t="s">
        <v>44</v>
      </c>
    </row>
  </sheetData>
  <mergeCells count="4">
    <mergeCell ref="A23:A41"/>
    <mergeCell ref="A42:A59"/>
    <mergeCell ref="A60:A75"/>
    <mergeCell ref="A2:A22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★2025年版</vt:lpstr>
      <vt:lpstr>★2025年版記載例</vt:lpstr>
      <vt:lpstr>祝日</vt:lpstr>
      <vt:lpstr>★2025年版!Print_Area</vt:lpstr>
      <vt:lpstr>★2025年版記載例!Print_Area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2024-09-23T23:29:35Z</dcterms:created>
  <dcterms:modified xsi:type="dcterms:W3CDTF">2025-03-10T07:46:19Z</dcterms:modified>
</cp:coreProperties>
</file>