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5445" yWindow="1335" windowWidth="19050" windowHeight="13395"/>
  </bookViews>
  <sheets>
    <sheet name="★2025年版" sheetId="9" r:id="rId1"/>
    <sheet name="★2025年版記載例" sheetId="10" r:id="rId2"/>
    <sheet name="祝日" sheetId="2" r:id="rId3"/>
  </sheets>
  <definedNames>
    <definedName name="_xlnm.Print_Area" localSheetId="0">★2025年版!$A$4:$F$52</definedName>
    <definedName name="_xlnm.Print_Area" localSheetId="1">★2025年版記載例!$A$1:$J$45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2" l="1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1" i="10"/>
  <c r="D41" i="10"/>
  <c r="B10" i="10"/>
  <c r="G10" i="10" s="1"/>
  <c r="L6" i="10"/>
  <c r="E42" i="10" s="1"/>
  <c r="E49" i="9"/>
  <c r="D49" i="9"/>
  <c r="B10" i="9"/>
  <c r="G10" i="9" s="1"/>
  <c r="L6" i="9"/>
  <c r="D50" i="9" s="1"/>
  <c r="D51" i="9" l="1"/>
  <c r="C10" i="9"/>
  <c r="B11" i="9"/>
  <c r="G11" i="9" s="1"/>
  <c r="B11" i="10"/>
  <c r="G11" i="10" s="1"/>
  <c r="E50" i="9"/>
  <c r="E51" i="9" s="1"/>
  <c r="C10" i="10"/>
  <c r="E43" i="10"/>
  <c r="D42" i="10"/>
  <c r="D43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sharedStrings.xml><?xml version="1.0" encoding="utf-8"?>
<sst xmlns="http://schemas.openxmlformats.org/spreadsheetml/2006/main" count="177" uniqueCount="68">
  <si>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</si>
  <si>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</si>
  <si>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</si>
  <si>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</si>
  <si>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</si>
  <si>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</si>
  <si>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</si>
  <si>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</si>
  <si>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</si>
  <si>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</si>
  <si>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</si>
  <si>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</si>
  <si>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</si>
  <si>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</si>
  <si>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</si>
  <si>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</si>
  <si>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</si>
  <si>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</si>
  <si>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</si>
  <si>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</si>
  <si>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</si>
  <si>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</si>
  <si>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</si>
  <si>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</si>
  <si>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</si>
  <si>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</si>
  <si>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</si>
  <si>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今月の閉所率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</si>
  <si>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</si>
  <si>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</si>
  <si>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</si>
  <si>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</si>
  <si>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</si>
  <si>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</si>
  <si>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</si>
  <si>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</si>
  <si>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</si>
  <si>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</si>
  <si>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8"/>
  </si>
  <si>
    <t>元日</t>
    <rPh sb="0" eb="2">
      <t>ガンジツ</t>
    </rPh>
    <phoneticPr fontId="8"/>
  </si>
  <si>
    <t>建国記念の日</t>
    <rPh sb="0" eb="2">
      <t>ケンコク</t>
    </rPh>
    <rPh sb="2" eb="4">
      <t>キネン</t>
    </rPh>
    <phoneticPr fontId="8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</si>
  <si>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8"/>
  </si>
  <si>
    <t>年</t>
    <rPh sb="0" eb="1">
      <t>トシ</t>
    </rPh>
    <phoneticPr fontId="8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</si>
  <si>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</si>
  <si>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</si>
  <si>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</si>
  <si>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</si>
  <si>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</si>
  <si>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</si>
  <si>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</si>
  <si>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</si>
  <si>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</si>
  <si>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</si>
  <si>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8"/>
  </si>
  <si>
    <t>文化の日</t>
    <phoneticPr fontId="8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</si>
  <si>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8"/>
  </si>
  <si>
    <t>国民の休日</t>
    <rPh sb="0" eb="2">
      <t>コクミン</t>
    </rPh>
    <rPh sb="3" eb="5">
      <t>キュウジツ</t>
    </rPh>
    <phoneticPr fontId="8"/>
  </si>
  <si>
    <t>秋分の日</t>
    <phoneticPr fontId="8"/>
  </si>
  <si>
    <r>
      <t>2027</t>
    </r>
    <r>
      <rPr>
        <sz val="11"/>
        <rFont val="HG丸ｺﾞｼｯｸM-PRO"/>
        <family val="3"/>
        <charset val="128"/>
      </rPr>
      <t>年祝日等一覧</t>
    </r>
    <phoneticPr fontId="8"/>
  </si>
  <si>
    <t>7月20日の振替</t>
    <phoneticPr fontId="8"/>
  </si>
  <si>
    <t>週休２日制適用工事　現場閉所チェックリスト</t>
    <rPh sb="5" eb="7">
      <t>テキヨウ</t>
    </rPh>
    <rPh sb="10" eb="12">
      <t>ゲンバ</t>
    </rPh>
    <rPh sb="12" eb="14">
      <t>ヘイショ</t>
    </rPh>
    <phoneticPr fontId="8"/>
  </si>
  <si>
    <t xml:space="preserve">               今月　第１週　　現場閉所日　２／７日　（２８．５％）　〇</t>
    <phoneticPr fontId="13"/>
  </si>
  <si>
    <t xml:space="preserve">                     第２週　　現場閉所日　２／７日　（２８．５％）　〇</t>
    <phoneticPr fontId="13"/>
  </si>
  <si>
    <t xml:space="preserve">                     第３週　　現場閉所日　１／７日　（１４．２％）　×</t>
    <phoneticPr fontId="13"/>
  </si>
  <si>
    <t xml:space="preserve">                     第４週　　現場閉所日　２／７日　（２８．５％）　〇</t>
    <phoneticPr fontId="13"/>
  </si>
  <si>
    <t xml:space="preserve">                     第５週　　現場閉所日　３／７日　（４２．８％）　〇</t>
    <phoneticPr fontId="13"/>
  </si>
  <si>
    <t>　               ※月の最終週（７日未満）については、翌日の第１週に含めるものとする。</t>
    <phoneticPr fontId="13"/>
  </si>
  <si>
    <t xml:space="preserve">     （月単位）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</si>
</sst>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5" x14ac:knownFonts="1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4" fillId="0" borderId="21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9" fillId="0" borderId="6" xfId="0" applyFont="1" applyBorder="1">
      <alignment vertical="center"/>
    </xf>
    <xf numFmtId="179" fontId="9" fillId="0" borderId="2" xfId="0" applyNumberFormat="1" applyFont="1" applyBorder="1">
      <alignment vertical="center"/>
    </xf>
    <xf numFmtId="179" fontId="9" fillId="0" borderId="5" xfId="0" applyNumberFormat="1" applyFont="1" applyBorder="1">
      <alignment vertical="center"/>
    </xf>
    <xf numFmtId="0" fontId="9" fillId="0" borderId="12" xfId="0" applyFont="1" applyBorder="1">
      <alignment vertical="center"/>
    </xf>
    <xf numFmtId="0" fontId="9" fillId="0" borderId="9" xfId="0" applyFont="1" applyBorder="1">
      <alignment vertical="center"/>
    </xf>
    <xf numFmtId="0" fontId="2" fillId="0" borderId="0" xfId="0" applyFo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179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3" borderId="0" xfId="0" applyFill="1" applyBorder="1">
      <alignment vertical="center"/>
    </xf>
    <xf numFmtId="0" fontId="0" fillId="0" borderId="0" xfId="0" applyBorder="1" applyAlignment="1">
      <alignment shrinkToFit="1"/>
    </xf>
    <xf numFmtId="180" fontId="4" fillId="0" borderId="0" xfId="0" applyNumberFormat="1" applyFont="1" applyBorder="1" applyAlignment="1">
      <alignment horizontal="left"/>
    </xf>
    <xf numFmtId="0" fontId="12" fillId="0" borderId="29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4" fillId="0" borderId="0" xfId="0" applyFont="1" applyFill="1">
      <alignment vertical="center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1"/>
  <sheetViews>
    <sheetView showGridLines="0" tabSelected="1" topLeftCell="A37" zoomScale="175" zoomScaleNormal="175" workbookViewId="0">
      <selection activeCell="D54" sqref="D54"/>
    </sheetView>
  </sheetViews>
  <sheetFormatPr defaultColWidth="9" defaultRowHeight="18.75" x14ac:dyDescent="0.4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 x14ac:dyDescent="0.4">
      <c r="C1" s="7" t="s">
        <v>0</v>
      </c>
      <c r="D1" s="7"/>
      <c r="E1" s="8"/>
      <c r="F1" s="8"/>
    </row>
    <row r="2" spans="2:12" x14ac:dyDescent="0.4">
      <c r="C2" s="44"/>
      <c r="D2" s="44"/>
    </row>
    <row r="3" spans="2:12" x14ac:dyDescent="0.4">
      <c r="C3" s="44"/>
      <c r="D3" s="44"/>
    </row>
    <row r="4" spans="2:12" x14ac:dyDescent="0.4">
      <c r="B4" s="51" t="s">
        <v>60</v>
      </c>
      <c r="I4" t="s">
        <v>2</v>
      </c>
      <c r="K4" s="32" t="s">
        <v>3</v>
      </c>
    </row>
    <row r="5" spans="2:12" ht="11.25" customHeight="1" x14ac:dyDescent="0.4">
      <c r="K5" s="38"/>
    </row>
    <row r="6" spans="2:12" x14ac:dyDescent="0.4">
      <c r="B6" t="s">
        <v>4</v>
      </c>
      <c r="C6" t="s">
        <v>5</v>
      </c>
      <c r="I6" s="45" t="s">
        <v>42</v>
      </c>
      <c r="J6" s="31">
        <v>2025</v>
      </c>
      <c r="K6" s="32" t="s">
        <v>7</v>
      </c>
      <c r="L6" s="33">
        <f>DATE(J6,J7,1)</f>
        <v>45839</v>
      </c>
    </row>
    <row r="7" spans="2:12" x14ac:dyDescent="0.4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 x14ac:dyDescent="0.4">
      <c r="B8" t="s">
        <v>12</v>
      </c>
      <c r="C8" t="s">
        <v>13</v>
      </c>
      <c r="K8" s="32" t="s">
        <v>14</v>
      </c>
    </row>
    <row r="9" spans="2:12" ht="37.5" x14ac:dyDescent="0.4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4.25" customHeight="1" x14ac:dyDescent="0.4">
      <c r="B10" s="16">
        <f>DATE(J6,J7,1)</f>
        <v>45839</v>
      </c>
      <c r="C10" s="17" t="str">
        <f>TEXT(B10,"aaa")</f>
        <v>火</v>
      </c>
      <c r="D10" s="18"/>
      <c r="E10" s="18"/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4.25" customHeight="1" x14ac:dyDescent="0.4">
      <c r="B11" s="16">
        <f>B10+1</f>
        <v>45840</v>
      </c>
      <c r="C11" s="17" t="str">
        <f t="shared" ref="C11:C40" si="0">TEXT(B11,"aaa")</f>
        <v>水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4.25" customHeight="1" x14ac:dyDescent="0.4">
      <c r="B12" s="16">
        <f t="shared" ref="B12:B37" si="1">B11+1</f>
        <v>45841</v>
      </c>
      <c r="C12" s="17" t="str">
        <f t="shared" si="0"/>
        <v>木</v>
      </c>
      <c r="D12" s="18"/>
      <c r="E12" s="18"/>
      <c r="F12" s="19"/>
      <c r="G12" s="20" t="str">
        <f>IF(ISERROR(VLOOKUP(B12,祝日!$B$2:$D$75,3,0)),"",VLOOKUP(B12,祝日!$B$2:$D$75,3,0))</f>
        <v/>
      </c>
      <c r="K12" s="32" t="s">
        <v>24</v>
      </c>
    </row>
    <row r="13" spans="2:12" ht="14.25" customHeight="1" x14ac:dyDescent="0.4">
      <c r="B13" s="16">
        <f t="shared" si="1"/>
        <v>45842</v>
      </c>
      <c r="C13" s="17" t="str">
        <f t="shared" si="0"/>
        <v>金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4.25" customHeight="1" x14ac:dyDescent="0.4">
      <c r="B14" s="16">
        <f t="shared" si="1"/>
        <v>45843</v>
      </c>
      <c r="C14" s="17" t="str">
        <f t="shared" si="0"/>
        <v>土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4.25" customHeight="1" x14ac:dyDescent="0.4">
      <c r="B15" s="16">
        <f t="shared" si="1"/>
        <v>45844</v>
      </c>
      <c r="C15" s="17" t="str">
        <f t="shared" si="0"/>
        <v>日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4.25" customHeight="1" x14ac:dyDescent="0.4">
      <c r="B16" s="16">
        <f t="shared" si="1"/>
        <v>45845</v>
      </c>
      <c r="C16" s="17" t="str">
        <f t="shared" si="0"/>
        <v>月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4.25" customHeight="1" x14ac:dyDescent="0.4">
      <c r="B17" s="16">
        <f t="shared" si="1"/>
        <v>45846</v>
      </c>
      <c r="C17" s="17" t="str">
        <f t="shared" si="0"/>
        <v>火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4.25" customHeight="1" x14ac:dyDescent="0.4">
      <c r="B18" s="16">
        <f t="shared" si="1"/>
        <v>45847</v>
      </c>
      <c r="C18" s="17" t="str">
        <f t="shared" si="0"/>
        <v>水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4.25" customHeight="1" x14ac:dyDescent="0.4">
      <c r="B19" s="16">
        <f t="shared" si="1"/>
        <v>45848</v>
      </c>
      <c r="C19" s="17" t="str">
        <f t="shared" si="0"/>
        <v>木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4.25" customHeight="1" x14ac:dyDescent="0.4">
      <c r="B20" s="16">
        <f t="shared" si="1"/>
        <v>45849</v>
      </c>
      <c r="C20" s="17" t="str">
        <f t="shared" si="0"/>
        <v>金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4.25" customHeight="1" x14ac:dyDescent="0.4">
      <c r="B21" s="16">
        <f t="shared" si="1"/>
        <v>45850</v>
      </c>
      <c r="C21" s="17" t="str">
        <f t="shared" si="0"/>
        <v>土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4.25" customHeight="1" x14ac:dyDescent="0.4">
      <c r="B22" s="16">
        <f t="shared" si="1"/>
        <v>45851</v>
      </c>
      <c r="C22" s="17" t="str">
        <f t="shared" si="0"/>
        <v>日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4.25" customHeight="1" x14ac:dyDescent="0.4">
      <c r="B23" s="16">
        <f t="shared" si="1"/>
        <v>45852</v>
      </c>
      <c r="C23" s="17" t="str">
        <f t="shared" si="0"/>
        <v>月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4.25" customHeight="1" x14ac:dyDescent="0.4">
      <c r="B24" s="16">
        <f t="shared" si="1"/>
        <v>45853</v>
      </c>
      <c r="C24" s="17" t="str">
        <f t="shared" si="0"/>
        <v>火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4.25" customHeight="1" x14ac:dyDescent="0.4">
      <c r="B25" s="16">
        <f t="shared" si="1"/>
        <v>45854</v>
      </c>
      <c r="C25" s="17" t="str">
        <f t="shared" si="0"/>
        <v>水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4.25" customHeight="1" x14ac:dyDescent="0.4">
      <c r="B26" s="16">
        <f t="shared" si="1"/>
        <v>45855</v>
      </c>
      <c r="C26" s="17" t="str">
        <f t="shared" si="0"/>
        <v>木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4.25" customHeight="1" x14ac:dyDescent="0.4">
      <c r="B27" s="16">
        <f t="shared" si="1"/>
        <v>45856</v>
      </c>
      <c r="C27" s="17" t="str">
        <f t="shared" si="0"/>
        <v>金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4.25" customHeight="1" x14ac:dyDescent="0.4">
      <c r="B28" s="16">
        <f t="shared" si="1"/>
        <v>45857</v>
      </c>
      <c r="C28" s="17" t="str">
        <f t="shared" si="0"/>
        <v>土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4.25" customHeight="1" x14ac:dyDescent="0.4">
      <c r="B29" s="16">
        <f t="shared" si="1"/>
        <v>45858</v>
      </c>
      <c r="C29" s="17" t="str">
        <f t="shared" si="0"/>
        <v>日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4.25" customHeight="1" x14ac:dyDescent="0.4">
      <c r="B30" s="16">
        <f t="shared" si="1"/>
        <v>45859</v>
      </c>
      <c r="C30" s="17" t="str">
        <f t="shared" si="0"/>
        <v>月</v>
      </c>
      <c r="D30" s="18"/>
      <c r="E30" s="18"/>
      <c r="F30" s="19"/>
      <c r="G30" s="20" t="str">
        <f>IF(ISERROR(VLOOKUP(B30,祝日!$B$2:$D$75,3,0)),"",VLOOKUP(B30,祝日!$B$2:$D$75,3,0))</f>
        <v>海の日</v>
      </c>
    </row>
    <row r="31" spans="2:9" ht="14.25" customHeight="1" x14ac:dyDescent="0.4">
      <c r="B31" s="16">
        <f t="shared" si="1"/>
        <v>45860</v>
      </c>
      <c r="C31" s="17" t="str">
        <f t="shared" si="0"/>
        <v>火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4.25" customHeight="1" x14ac:dyDescent="0.4">
      <c r="B32" s="16">
        <f t="shared" si="1"/>
        <v>45861</v>
      </c>
      <c r="C32" s="17" t="str">
        <f t="shared" si="0"/>
        <v>水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1:25" ht="14.25" customHeight="1" x14ac:dyDescent="0.4">
      <c r="B33" s="16">
        <f t="shared" si="1"/>
        <v>45862</v>
      </c>
      <c r="C33" s="17" t="str">
        <f t="shared" si="0"/>
        <v>木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1:25" ht="14.25" customHeight="1" x14ac:dyDescent="0.4">
      <c r="B34" s="16">
        <f t="shared" si="1"/>
        <v>45863</v>
      </c>
      <c r="C34" s="17" t="str">
        <f t="shared" si="0"/>
        <v>金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1:25" ht="14.25" customHeight="1" x14ac:dyDescent="0.4">
      <c r="B35" s="16">
        <f t="shared" si="1"/>
        <v>45864</v>
      </c>
      <c r="C35" s="17" t="str">
        <f t="shared" si="0"/>
        <v>土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1:25" ht="14.25" customHeight="1" x14ac:dyDescent="0.4">
      <c r="B36" s="16">
        <f t="shared" si="1"/>
        <v>45865</v>
      </c>
      <c r="C36" s="17" t="str">
        <f t="shared" si="0"/>
        <v>日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1:25" ht="14.25" customHeight="1" x14ac:dyDescent="0.4">
      <c r="B37" s="16">
        <f t="shared" si="1"/>
        <v>45866</v>
      </c>
      <c r="C37" s="17" t="str">
        <f t="shared" si="0"/>
        <v>月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1:25" ht="14.25" customHeight="1" x14ac:dyDescent="0.4">
      <c r="B38" s="16">
        <f>IF(B37=EOMONTH($B$10,0),"",B37+1)</f>
        <v>45867</v>
      </c>
      <c r="C38" s="17" t="str">
        <f t="shared" si="0"/>
        <v>火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1:25" ht="14.25" customHeight="1" x14ac:dyDescent="0.4">
      <c r="B39" s="16">
        <f>IF(OR(B38="",B38=EOMONTH($B$10,0)),"",B38+1)</f>
        <v>45868</v>
      </c>
      <c r="C39" s="17" t="str">
        <f t="shared" si="0"/>
        <v>水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1:25" ht="14.25" customHeight="1" x14ac:dyDescent="0.4">
      <c r="B40" s="21">
        <f>IF(OR(B39="",B39=EOMONTH($B$10,0)),"",B39+1)</f>
        <v>45869</v>
      </c>
      <c r="C40" s="22" t="str">
        <f t="shared" si="0"/>
        <v>木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1:25" ht="18" customHeight="1" x14ac:dyDescent="0.4">
      <c r="B41" s="59"/>
      <c r="C41" s="60"/>
      <c r="D41" s="61"/>
      <c r="E41" s="61"/>
      <c r="F41" s="62"/>
      <c r="G41" s="63"/>
    </row>
    <row r="42" spans="1:25" s="69" customFormat="1" ht="18.75" customHeight="1" x14ac:dyDescent="0.4">
      <c r="A42" s="66" t="s">
        <v>61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8"/>
    </row>
    <row r="43" spans="1:25" s="69" customFormat="1" ht="18.75" customHeight="1" x14ac:dyDescent="0.4">
      <c r="A43" s="66" t="s">
        <v>62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8"/>
    </row>
    <row r="44" spans="1:25" s="69" customFormat="1" ht="18.75" customHeight="1" x14ac:dyDescent="0.4">
      <c r="A44" s="66" t="s">
        <v>63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8"/>
    </row>
    <row r="45" spans="1:25" s="69" customFormat="1" ht="18.75" customHeight="1" x14ac:dyDescent="0.4">
      <c r="A45" s="66" t="s">
        <v>64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8"/>
    </row>
    <row r="46" spans="1:25" s="69" customFormat="1" ht="18.75" customHeight="1" x14ac:dyDescent="0.4">
      <c r="A46" s="66" t="s">
        <v>65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8"/>
    </row>
    <row r="47" spans="1:25" s="69" customFormat="1" ht="18.75" customHeight="1" x14ac:dyDescent="0.4">
      <c r="A47" s="66" t="s">
        <v>66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8"/>
    </row>
    <row r="48" spans="1:25" s="69" customFormat="1" ht="18.75" customHeight="1" x14ac:dyDescent="0.4">
      <c r="A48" s="66" t="s">
        <v>67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8"/>
    </row>
    <row r="49" spans="2:6" ht="18" customHeight="1" x14ac:dyDescent="0.4">
      <c r="B49" s="64" t="s">
        <v>25</v>
      </c>
      <c r="C49" s="26"/>
      <c r="D49" s="27">
        <f>COUNTIF(D10:D40,"休")</f>
        <v>0</v>
      </c>
      <c r="E49" s="27">
        <f>COUNTIF(E10:E40,"休")+COUNTIF(E10:E40,"雨休")</f>
        <v>0</v>
      </c>
      <c r="F49" s="65"/>
    </row>
    <row r="50" spans="2:6" x14ac:dyDescent="0.4">
      <c r="B50" s="26" t="s">
        <v>26</v>
      </c>
      <c r="C50" s="26"/>
      <c r="D50" s="27">
        <f>DAY(EOMONTH(L6,0))-COUNTIF(D10:D40,"ー")-COUNTIF(D10:D40,"夏休")-COUNTIF(D10:D40,"年末年始休")-COUNTIF(D10:D40,"工場製作")-COUNTIF(D10:D40,"その他休")</f>
        <v>31</v>
      </c>
      <c r="E50" s="27">
        <f>DAY(EOMONTH(L6,0))-COUNTIF(E10:E40,"ー")-COUNTIF(E10:E40,"夏休")-COUNTIF(E10:E40,"年末年始休")-COUNTIF(E10:E40,"工場製作")-COUNTIF(E10:E40,"その他休")</f>
        <v>31</v>
      </c>
    </row>
    <row r="51" spans="2:6" x14ac:dyDescent="0.4">
      <c r="B51" t="s">
        <v>27</v>
      </c>
      <c r="D51" s="29">
        <f>D49/D50</f>
        <v>0</v>
      </c>
      <c r="E51" s="29">
        <f>E49/E50</f>
        <v>0</v>
      </c>
    </row>
  </sheetData>
  <mergeCells count="7">
    <mergeCell ref="A48:Y48"/>
    <mergeCell ref="A42:Y42"/>
    <mergeCell ref="A43:Y43"/>
    <mergeCell ref="A44:Y44"/>
    <mergeCell ref="A45:Y45"/>
    <mergeCell ref="A46:Y46"/>
    <mergeCell ref="A47:Y47"/>
  </mergeCells>
  <phoneticPr fontId="8"/>
  <conditionalFormatting sqref="B10:F48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count="1">
    <dataValidation type="list" allowBlank="1" showInputMessage="1" showErrorMessage="1" sqref="D10:E48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97" orientation="portrait" r:id="rId1"/>
  <headerFooter>
    <oddHeader>&amp;R&amp;"ＭＳ 明朝,標準"&amp;12別紙３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43"/>
  <sheetViews>
    <sheetView showGridLines="0" view="pageBreakPreview" topLeftCell="A19" zoomScaleNormal="85" zoomScaleSheetLayoutView="100" workbookViewId="0">
      <selection activeCell="F40" sqref="F40"/>
    </sheetView>
  </sheetViews>
  <sheetFormatPr defaultColWidth="9" defaultRowHeight="18.75" x14ac:dyDescent="0.4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 x14ac:dyDescent="0.4">
      <c r="C1" s="7" t="s">
        <v>0</v>
      </c>
      <c r="D1" s="7"/>
      <c r="E1" s="8"/>
      <c r="F1" s="8"/>
    </row>
    <row r="2" spans="2:12" x14ac:dyDescent="0.4">
      <c r="C2" s="44"/>
      <c r="D2" s="44"/>
    </row>
    <row r="3" spans="2:12" x14ac:dyDescent="0.4">
      <c r="C3" s="44"/>
      <c r="D3" s="44"/>
    </row>
    <row r="4" spans="2:12" x14ac:dyDescent="0.4">
      <c r="B4" s="9" t="s">
        <v>1</v>
      </c>
      <c r="I4" t="s">
        <v>2</v>
      </c>
      <c r="K4" s="15" t="s">
        <v>3</v>
      </c>
    </row>
    <row r="5" spans="2:12" ht="11.25" customHeight="1" x14ac:dyDescent="0.4"/>
    <row r="6" spans="2:12" x14ac:dyDescent="0.4">
      <c r="B6" t="s">
        <v>4</v>
      </c>
      <c r="C6" t="s">
        <v>5</v>
      </c>
      <c r="I6" s="30" t="s">
        <v>6</v>
      </c>
      <c r="J6" s="31">
        <v>2024</v>
      </c>
      <c r="K6" s="32" t="s">
        <v>7</v>
      </c>
      <c r="L6" s="33">
        <f>DATE(J6,J7,1)</f>
        <v>45474</v>
      </c>
    </row>
    <row r="7" spans="2:12" x14ac:dyDescent="0.4">
      <c r="B7" t="s">
        <v>8</v>
      </c>
      <c r="C7" t="s">
        <v>9</v>
      </c>
      <c r="I7" s="34" t="s">
        <v>10</v>
      </c>
      <c r="J7" s="35">
        <v>7</v>
      </c>
      <c r="K7" s="32" t="s">
        <v>11</v>
      </c>
    </row>
    <row r="8" spans="2:12" ht="19.5" customHeight="1" x14ac:dyDescent="0.4">
      <c r="B8" t="s">
        <v>12</v>
      </c>
      <c r="C8" t="s">
        <v>13</v>
      </c>
      <c r="K8" s="32" t="s">
        <v>14</v>
      </c>
    </row>
    <row r="9" spans="2:12" ht="37.5" x14ac:dyDescent="0.4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6"/>
      <c r="K9" s="32" t="s">
        <v>21</v>
      </c>
    </row>
    <row r="10" spans="2:12" ht="18" customHeight="1" x14ac:dyDescent="0.4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2" t="s">
        <v>22</v>
      </c>
    </row>
    <row r="11" spans="2:12" ht="18.75" customHeight="1" x14ac:dyDescent="0.4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2" t="s">
        <v>23</v>
      </c>
    </row>
    <row r="12" spans="2:12" ht="18.75" customHeight="1" x14ac:dyDescent="0.4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28</v>
      </c>
      <c r="G12" s="20" t="str">
        <f>IF(ISERROR(VLOOKUP(B12,祝日!$B$2:$D$75,3,0)),"",VLOOKUP(B12,祝日!$B$2:$D$75,3,0))</f>
        <v/>
      </c>
      <c r="K12" s="32" t="s">
        <v>24</v>
      </c>
    </row>
    <row r="13" spans="2:12" ht="18.75" customHeight="1" x14ac:dyDescent="0.4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28</v>
      </c>
      <c r="G13" s="20" t="str">
        <f>IF(ISERROR(VLOOKUP(B13,祝日!$B$2:$D$75,3,0)),"",VLOOKUP(B13,祝日!$B$2:$D$75,3,0))</f>
        <v/>
      </c>
    </row>
    <row r="14" spans="2:12" ht="18.75" customHeight="1" x14ac:dyDescent="0.4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29</v>
      </c>
      <c r="G14" s="20" t="str">
        <f>IF(ISERROR(VLOOKUP(B14,祝日!$B$2:$D$75,3,0)),"",VLOOKUP(B14,祝日!$B$2:$D$75,3,0))</f>
        <v/>
      </c>
    </row>
    <row r="15" spans="2:12" ht="18.75" customHeight="1" x14ac:dyDescent="0.4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 x14ac:dyDescent="0.4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 x14ac:dyDescent="0.4">
      <c r="B17" s="16">
        <f t="shared" si="1"/>
        <v>45481</v>
      </c>
      <c r="C17" s="17" t="str">
        <f t="shared" si="0"/>
        <v>月</v>
      </c>
      <c r="D17" s="18"/>
      <c r="E17" s="18"/>
      <c r="F17" s="46"/>
      <c r="G17" s="20" t="str">
        <f>IF(ISERROR(VLOOKUP(B17,祝日!$B$2:$D$75,3,0)),"",VLOOKUP(B17,祝日!$B$2:$D$75,3,0))</f>
        <v/>
      </c>
    </row>
    <row r="18" spans="2:9" ht="18.75" customHeight="1" x14ac:dyDescent="0.4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 x14ac:dyDescent="0.4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6" t="s">
        <v>41</v>
      </c>
      <c r="G19" s="20" t="str">
        <f>IF(ISERROR(VLOOKUP(B19,祝日!$B$2:$D$75,3,0)),"",VLOOKUP(B19,祝日!$B$2:$D$75,3,0))</f>
        <v/>
      </c>
    </row>
    <row r="20" spans="2:9" ht="18.75" customHeight="1" x14ac:dyDescent="0.4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 x14ac:dyDescent="0.4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 x14ac:dyDescent="0.4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 x14ac:dyDescent="0.4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 x14ac:dyDescent="0.4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 x14ac:dyDescent="0.4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7"/>
    </row>
    <row r="26" spans="2:9" ht="18.75" customHeight="1" x14ac:dyDescent="0.4">
      <c r="B26" s="16">
        <f t="shared" si="1"/>
        <v>45490</v>
      </c>
      <c r="C26" s="17" t="str">
        <f t="shared" si="0"/>
        <v>水</v>
      </c>
      <c r="D26" s="18"/>
      <c r="E26" s="18"/>
      <c r="F26" s="50"/>
      <c r="G26" s="20" t="str">
        <f>IF(ISERROR(VLOOKUP(B26,祝日!$B$2:$D$75,3,0)),"",VLOOKUP(B26,祝日!$B$2:$D$75,3,0))</f>
        <v/>
      </c>
    </row>
    <row r="27" spans="2:9" ht="18.75" customHeight="1" x14ac:dyDescent="0.4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 x14ac:dyDescent="0.4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 x14ac:dyDescent="0.4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6" t="s">
        <v>30</v>
      </c>
      <c r="G29" s="20" t="str">
        <f>IF(ISERROR(VLOOKUP(B29,祝日!$B$2:$D$75,3,0)),"",VLOOKUP(B29,祝日!$B$2:$D$75,3,0))</f>
        <v/>
      </c>
    </row>
    <row r="30" spans="2:9" ht="18.75" customHeight="1" x14ac:dyDescent="0.4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 x14ac:dyDescent="0.4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 x14ac:dyDescent="0.4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 x14ac:dyDescent="0.4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50" t="s">
        <v>59</v>
      </c>
      <c r="G33" s="20" t="str">
        <f>IF(ISERROR(VLOOKUP(B33,祝日!$B$2:$D$75,3,0)),"",VLOOKUP(B33,祝日!$B$2:$D$75,3,0))</f>
        <v/>
      </c>
    </row>
    <row r="34" spans="2:7" ht="18.75" customHeight="1" x14ac:dyDescent="0.4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 x14ac:dyDescent="0.4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 x14ac:dyDescent="0.4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 x14ac:dyDescent="0.4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31</v>
      </c>
      <c r="G37" s="20" t="str">
        <f>IF(ISERROR(VLOOKUP(B37,祝日!$B$2:$D$75,3,0)),"",VLOOKUP(B37,祝日!$B$2:$D$75,3,0))</f>
        <v/>
      </c>
    </row>
    <row r="38" spans="2:7" ht="18.75" customHeight="1" x14ac:dyDescent="0.4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 x14ac:dyDescent="0.4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 x14ac:dyDescent="0.4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 x14ac:dyDescent="0.4">
      <c r="B41" s="25" t="s">
        <v>25</v>
      </c>
      <c r="C41" s="26"/>
      <c r="D41" s="27">
        <f>COUNTIF(D10:D40,"休")</f>
        <v>7</v>
      </c>
      <c r="E41" s="27">
        <f>COUNTIF(E10:E40,"休")+COUNTIF(E10:E40,"雨休")</f>
        <v>8</v>
      </c>
      <c r="F41" s="28"/>
    </row>
    <row r="42" spans="2:7" x14ac:dyDescent="0.4">
      <c r="B42" s="26" t="s">
        <v>26</v>
      </c>
      <c r="C42" s="26"/>
      <c r="D42" s="27">
        <f>DAY(EOMONTH(L6,0))-COUNTIF(D10:D40,"ー")-COUNTIF(D10:D40,"夏休")-COUNTIF(D10:D40,"年末年始休")-COUNTIF(D10:D40,"工場製作")-COUNTIF(D10:D40,"その他休")</f>
        <v>24</v>
      </c>
      <c r="E42" s="27">
        <f>DAY(EOMONTH(L6,0))-COUNTIF(E10:E40,"ー")-COUNTIF(E10:E40,"夏休")-COUNTIF(E10:E40,"年末年始休")-COUNTIF(E10:E40,"工場製作")-COUNTIF(E10:E40,"その他休")</f>
        <v>24</v>
      </c>
    </row>
    <row r="43" spans="2:7" x14ac:dyDescent="0.4">
      <c r="B43" t="s">
        <v>32</v>
      </c>
      <c r="D43" s="29">
        <f>D41/D42</f>
        <v>0.29166666666666669</v>
      </c>
      <c r="E43" s="29">
        <f>E41/E42</f>
        <v>0.33333333333333331</v>
      </c>
    </row>
  </sheetData>
  <phoneticPr fontId="8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>
      <selection activeCell="B76" sqref="B76"/>
    </sheetView>
  </sheetViews>
  <sheetFormatPr defaultColWidth="9" defaultRowHeight="18.75" x14ac:dyDescent="0.4"/>
  <cols>
    <col min="1" max="1" width="4.375" customWidth="1"/>
    <col min="2" max="2" width="9.25" customWidth="1"/>
    <col min="3" max="3" width="3.375" bestFit="1" customWidth="1"/>
    <col min="4" max="4" width="13" customWidth="1"/>
  </cols>
  <sheetData>
    <row r="1" spans="1:4" ht="19.5" thickBot="1" x14ac:dyDescent="0.45"/>
    <row r="2" spans="1:4" ht="18.75" customHeight="1" x14ac:dyDescent="0.4">
      <c r="A2" s="56" t="s">
        <v>43</v>
      </c>
      <c r="B2" s="1">
        <v>45292</v>
      </c>
      <c r="C2" s="48" t="str">
        <f>TEXT(B2,"aaa")</f>
        <v>月</v>
      </c>
      <c r="D2" s="2" t="s">
        <v>39</v>
      </c>
    </row>
    <row r="3" spans="1:4" x14ac:dyDescent="0.4">
      <c r="A3" s="57"/>
      <c r="B3" s="3">
        <v>45304</v>
      </c>
      <c r="C3" s="3" t="str">
        <f>TEXT(B3,"aaa")</f>
        <v>土</v>
      </c>
      <c r="D3" s="4" t="s">
        <v>50</v>
      </c>
    </row>
    <row r="4" spans="1:4" x14ac:dyDescent="0.4">
      <c r="A4" s="57"/>
      <c r="B4" s="3">
        <v>45333</v>
      </c>
      <c r="C4" s="3" t="str">
        <f t="shared" ref="C4:C21" si="0">TEXT(B4,"aaa")</f>
        <v>日</v>
      </c>
      <c r="D4" s="4" t="s">
        <v>40</v>
      </c>
    </row>
    <row r="5" spans="1:4" x14ac:dyDescent="0.4">
      <c r="A5" s="57"/>
      <c r="B5" s="3">
        <v>45334</v>
      </c>
      <c r="C5" s="3" t="str">
        <f t="shared" si="0"/>
        <v>月</v>
      </c>
      <c r="D5" s="47" t="s">
        <v>38</v>
      </c>
    </row>
    <row r="6" spans="1:4" x14ac:dyDescent="0.4">
      <c r="A6" s="57"/>
      <c r="B6" s="3">
        <v>45345</v>
      </c>
      <c r="C6" s="3" t="str">
        <f t="shared" si="0"/>
        <v>金</v>
      </c>
      <c r="D6" s="4" t="s">
        <v>51</v>
      </c>
    </row>
    <row r="7" spans="1:4" x14ac:dyDescent="0.4">
      <c r="A7" s="57"/>
      <c r="B7" s="3">
        <v>45371</v>
      </c>
      <c r="C7" s="3" t="str">
        <f t="shared" si="0"/>
        <v>水</v>
      </c>
      <c r="D7" s="39" t="s">
        <v>52</v>
      </c>
    </row>
    <row r="8" spans="1:4" x14ac:dyDescent="0.4">
      <c r="A8" s="57"/>
      <c r="B8" s="3">
        <v>45411</v>
      </c>
      <c r="C8" s="3" t="str">
        <f t="shared" si="0"/>
        <v>月</v>
      </c>
      <c r="D8" s="39" t="s">
        <v>33</v>
      </c>
    </row>
    <row r="9" spans="1:4" x14ac:dyDescent="0.4">
      <c r="A9" s="57"/>
      <c r="B9" s="3">
        <v>45415</v>
      </c>
      <c r="C9" s="3" t="str">
        <f t="shared" si="0"/>
        <v>金</v>
      </c>
      <c r="D9" s="39" t="s">
        <v>34</v>
      </c>
    </row>
    <row r="10" spans="1:4" x14ac:dyDescent="0.4">
      <c r="A10" s="57"/>
      <c r="B10" s="3">
        <v>45416</v>
      </c>
      <c r="C10" s="3" t="str">
        <f t="shared" si="0"/>
        <v>土</v>
      </c>
      <c r="D10" s="39" t="s">
        <v>35</v>
      </c>
    </row>
    <row r="11" spans="1:4" x14ac:dyDescent="0.4">
      <c r="A11" s="57"/>
      <c r="B11" s="3">
        <v>45417</v>
      </c>
      <c r="C11" s="3" t="str">
        <f t="shared" si="0"/>
        <v>日</v>
      </c>
      <c r="D11" s="39" t="s">
        <v>36</v>
      </c>
    </row>
    <row r="12" spans="1:4" x14ac:dyDescent="0.4">
      <c r="A12" s="57"/>
      <c r="B12" s="3">
        <v>45418</v>
      </c>
      <c r="C12" s="3" t="str">
        <f t="shared" si="0"/>
        <v>月</v>
      </c>
      <c r="D12" s="39" t="s">
        <v>38</v>
      </c>
    </row>
    <row r="13" spans="1:4" x14ac:dyDescent="0.4">
      <c r="A13" s="57"/>
      <c r="B13" s="3">
        <v>45488</v>
      </c>
      <c r="C13" s="3" t="str">
        <f t="shared" si="0"/>
        <v>月</v>
      </c>
      <c r="D13" s="39" t="s">
        <v>49</v>
      </c>
    </row>
    <row r="14" spans="1:4" x14ac:dyDescent="0.4">
      <c r="A14" s="57"/>
      <c r="B14" s="3">
        <v>45515</v>
      </c>
      <c r="C14" s="3" t="str">
        <f t="shared" si="0"/>
        <v>日</v>
      </c>
      <c r="D14" s="39" t="s">
        <v>37</v>
      </c>
    </row>
    <row r="15" spans="1:4" x14ac:dyDescent="0.4">
      <c r="A15" s="57"/>
      <c r="B15" s="3">
        <v>45516</v>
      </c>
      <c r="C15" s="3" t="str">
        <f t="shared" si="0"/>
        <v>月</v>
      </c>
      <c r="D15" s="39" t="s">
        <v>38</v>
      </c>
    </row>
    <row r="16" spans="1:4" x14ac:dyDescent="0.4">
      <c r="A16" s="57"/>
      <c r="B16" s="3">
        <v>45551</v>
      </c>
      <c r="C16" s="3" t="str">
        <f t="shared" si="0"/>
        <v>月</v>
      </c>
      <c r="D16" s="42" t="s">
        <v>48</v>
      </c>
    </row>
    <row r="17" spans="1:4" x14ac:dyDescent="0.4">
      <c r="A17" s="57"/>
      <c r="B17" s="3">
        <v>45557</v>
      </c>
      <c r="C17" s="3" t="str">
        <f t="shared" si="0"/>
        <v>日</v>
      </c>
      <c r="D17" s="42" t="s">
        <v>47</v>
      </c>
    </row>
    <row r="18" spans="1:4" x14ac:dyDescent="0.4">
      <c r="A18" s="57"/>
      <c r="B18" s="6">
        <v>45558</v>
      </c>
      <c r="C18" s="3" t="str">
        <f t="shared" si="0"/>
        <v>月</v>
      </c>
      <c r="D18" s="42" t="s">
        <v>38</v>
      </c>
    </row>
    <row r="19" spans="1:4" x14ac:dyDescent="0.4">
      <c r="A19" s="57"/>
      <c r="B19" s="6">
        <v>45579</v>
      </c>
      <c r="C19" s="3" t="str">
        <f t="shared" si="0"/>
        <v>月</v>
      </c>
      <c r="D19" s="42" t="s">
        <v>46</v>
      </c>
    </row>
    <row r="20" spans="1:4" x14ac:dyDescent="0.4">
      <c r="A20" s="57"/>
      <c r="B20" s="6">
        <v>45599</v>
      </c>
      <c r="C20" s="3" t="str">
        <f t="shared" si="0"/>
        <v>日</v>
      </c>
      <c r="D20" s="42" t="s">
        <v>45</v>
      </c>
    </row>
    <row r="21" spans="1:4" x14ac:dyDescent="0.4">
      <c r="A21" s="57"/>
      <c r="B21" s="6">
        <v>45600</v>
      </c>
      <c r="C21" s="3" t="str">
        <f t="shared" si="0"/>
        <v>月</v>
      </c>
      <c r="D21" s="42" t="s">
        <v>38</v>
      </c>
    </row>
    <row r="22" spans="1:4" ht="19.5" thickBot="1" x14ac:dyDescent="0.45">
      <c r="A22" s="58"/>
      <c r="B22" s="5">
        <v>45619</v>
      </c>
      <c r="C22" s="5" t="str">
        <f>TEXT(B22,"aaa")</f>
        <v>土</v>
      </c>
      <c r="D22" s="43" t="s">
        <v>44</v>
      </c>
    </row>
    <row r="23" spans="1:4" x14ac:dyDescent="0.4">
      <c r="A23" s="52" t="s">
        <v>53</v>
      </c>
      <c r="B23" s="40">
        <v>45658</v>
      </c>
      <c r="C23" s="48" t="str">
        <f>TEXT(B23,"aaa")</f>
        <v>水</v>
      </c>
      <c r="D23" s="2" t="s">
        <v>39</v>
      </c>
    </row>
    <row r="24" spans="1:4" x14ac:dyDescent="0.4">
      <c r="A24" s="53"/>
      <c r="B24" s="3">
        <v>45670</v>
      </c>
      <c r="C24" s="3" t="str">
        <f>TEXT(B24,"aaa")</f>
        <v>月</v>
      </c>
      <c r="D24" s="39" t="s">
        <v>50</v>
      </c>
    </row>
    <row r="25" spans="1:4" x14ac:dyDescent="0.4">
      <c r="A25" s="53"/>
      <c r="B25" s="3">
        <v>45699</v>
      </c>
      <c r="C25" s="3" t="str">
        <f t="shared" ref="C25:C40" si="1">TEXT(B25,"aaa")</f>
        <v>火</v>
      </c>
      <c r="D25" s="39" t="s">
        <v>40</v>
      </c>
    </row>
    <row r="26" spans="1:4" x14ac:dyDescent="0.4">
      <c r="A26" s="53"/>
      <c r="B26" s="3">
        <v>45711</v>
      </c>
      <c r="C26" s="3" t="str">
        <f t="shared" si="1"/>
        <v>日</v>
      </c>
      <c r="D26" s="39" t="s">
        <v>51</v>
      </c>
    </row>
    <row r="27" spans="1:4" x14ac:dyDescent="0.4">
      <c r="A27" s="53"/>
      <c r="B27" s="3">
        <v>45712</v>
      </c>
      <c r="C27" s="3" t="str">
        <f t="shared" si="1"/>
        <v>月</v>
      </c>
      <c r="D27" s="39" t="s">
        <v>38</v>
      </c>
    </row>
    <row r="28" spans="1:4" x14ac:dyDescent="0.4">
      <c r="A28" s="53"/>
      <c r="B28" s="3">
        <v>45736</v>
      </c>
      <c r="C28" s="3" t="str">
        <f t="shared" si="1"/>
        <v>木</v>
      </c>
      <c r="D28" s="39" t="s">
        <v>52</v>
      </c>
    </row>
    <row r="29" spans="1:4" x14ac:dyDescent="0.4">
      <c r="A29" s="53"/>
      <c r="B29" s="3">
        <v>45776</v>
      </c>
      <c r="C29" s="3" t="str">
        <f t="shared" si="1"/>
        <v>火</v>
      </c>
      <c r="D29" s="39" t="s">
        <v>33</v>
      </c>
    </row>
    <row r="30" spans="1:4" x14ac:dyDescent="0.4">
      <c r="A30" s="53"/>
      <c r="B30" s="3">
        <v>45780</v>
      </c>
      <c r="C30" s="3" t="str">
        <f t="shared" si="1"/>
        <v>土</v>
      </c>
      <c r="D30" s="39" t="s">
        <v>34</v>
      </c>
    </row>
    <row r="31" spans="1:4" x14ac:dyDescent="0.4">
      <c r="A31" s="53"/>
      <c r="B31" s="3">
        <v>45781</v>
      </c>
      <c r="C31" s="3" t="str">
        <f t="shared" si="1"/>
        <v>日</v>
      </c>
      <c r="D31" s="39" t="s">
        <v>35</v>
      </c>
    </row>
    <row r="32" spans="1:4" x14ac:dyDescent="0.4">
      <c r="A32" s="53"/>
      <c r="B32" s="41">
        <v>45782</v>
      </c>
      <c r="C32" s="3" t="str">
        <f t="shared" si="1"/>
        <v>月</v>
      </c>
      <c r="D32" s="39" t="s">
        <v>36</v>
      </c>
    </row>
    <row r="33" spans="1:4" x14ac:dyDescent="0.4">
      <c r="A33" s="53"/>
      <c r="B33" s="3">
        <v>45783</v>
      </c>
      <c r="C33" s="3" t="str">
        <f t="shared" si="1"/>
        <v>火</v>
      </c>
      <c r="D33" s="39" t="s">
        <v>38</v>
      </c>
    </row>
    <row r="34" spans="1:4" x14ac:dyDescent="0.4">
      <c r="A34" s="53"/>
      <c r="B34" s="3">
        <v>45859</v>
      </c>
      <c r="C34" s="3" t="str">
        <f t="shared" si="1"/>
        <v>月</v>
      </c>
      <c r="D34" s="39" t="s">
        <v>49</v>
      </c>
    </row>
    <row r="35" spans="1:4" x14ac:dyDescent="0.4">
      <c r="A35" s="53"/>
      <c r="B35" s="41">
        <v>45880</v>
      </c>
      <c r="C35" s="3" t="str">
        <f t="shared" si="1"/>
        <v>月</v>
      </c>
      <c r="D35" s="39" t="s">
        <v>37</v>
      </c>
    </row>
    <row r="36" spans="1:4" x14ac:dyDescent="0.4">
      <c r="A36" s="53"/>
      <c r="B36" s="3">
        <v>45915</v>
      </c>
      <c r="C36" s="3" t="str">
        <f t="shared" si="1"/>
        <v>月</v>
      </c>
      <c r="D36" s="39" t="s">
        <v>48</v>
      </c>
    </row>
    <row r="37" spans="1:4" x14ac:dyDescent="0.4">
      <c r="A37" s="53"/>
      <c r="B37" s="3">
        <v>45923</v>
      </c>
      <c r="C37" s="3" t="str">
        <f t="shared" si="1"/>
        <v>火</v>
      </c>
      <c r="D37" s="39" t="s">
        <v>47</v>
      </c>
    </row>
    <row r="38" spans="1:4" x14ac:dyDescent="0.4">
      <c r="A38" s="53"/>
      <c r="B38" s="3">
        <v>45943</v>
      </c>
      <c r="C38" s="3" t="str">
        <f t="shared" si="1"/>
        <v>月</v>
      </c>
      <c r="D38" s="4" t="s">
        <v>46</v>
      </c>
    </row>
    <row r="39" spans="1:4" x14ac:dyDescent="0.4">
      <c r="A39" s="53"/>
      <c r="B39" s="3">
        <v>45964</v>
      </c>
      <c r="C39" s="3" t="str">
        <f t="shared" si="1"/>
        <v>月</v>
      </c>
      <c r="D39" s="47" t="s">
        <v>54</v>
      </c>
    </row>
    <row r="40" spans="1:4" x14ac:dyDescent="0.4">
      <c r="A40" s="53"/>
      <c r="B40" s="3">
        <v>45984</v>
      </c>
      <c r="C40" s="3" t="str">
        <f t="shared" si="1"/>
        <v>日</v>
      </c>
      <c r="D40" s="4" t="s">
        <v>44</v>
      </c>
    </row>
    <row r="41" spans="1:4" ht="19.5" thickBot="1" x14ac:dyDescent="0.45">
      <c r="A41" s="53"/>
      <c r="B41" s="3">
        <v>45985</v>
      </c>
      <c r="C41" s="5" t="str">
        <f>TEXT(B41,"aaa")</f>
        <v>月</v>
      </c>
      <c r="D41" s="47" t="s">
        <v>38</v>
      </c>
    </row>
    <row r="42" spans="1:4" x14ac:dyDescent="0.4">
      <c r="A42" s="52" t="s">
        <v>55</v>
      </c>
      <c r="B42" s="1">
        <v>46023</v>
      </c>
      <c r="C42" s="48" t="str">
        <f>TEXT(B42,"aaa")</f>
        <v>木</v>
      </c>
      <c r="D42" s="2" t="s">
        <v>39</v>
      </c>
    </row>
    <row r="43" spans="1:4" x14ac:dyDescent="0.4">
      <c r="A43" s="53"/>
      <c r="B43" s="3">
        <v>46034</v>
      </c>
      <c r="C43" s="3" t="str">
        <f>TEXT(B43,"aaa")</f>
        <v>月</v>
      </c>
      <c r="D43" s="4" t="s">
        <v>50</v>
      </c>
    </row>
    <row r="44" spans="1:4" x14ac:dyDescent="0.4">
      <c r="A44" s="53"/>
      <c r="B44" s="3">
        <v>46064</v>
      </c>
      <c r="C44" s="3" t="str">
        <f t="shared" ref="C44:C58" si="2">TEXT(B44,"aaa")</f>
        <v>水</v>
      </c>
      <c r="D44" s="4" t="s">
        <v>40</v>
      </c>
    </row>
    <row r="45" spans="1:4" x14ac:dyDescent="0.4">
      <c r="A45" s="53"/>
      <c r="B45" s="41">
        <v>46076</v>
      </c>
      <c r="C45" s="3" t="str">
        <f t="shared" si="2"/>
        <v>月</v>
      </c>
      <c r="D45" s="39" t="s">
        <v>51</v>
      </c>
    </row>
    <row r="46" spans="1:4" x14ac:dyDescent="0.4">
      <c r="A46" s="53"/>
      <c r="B46" s="41">
        <v>46101</v>
      </c>
      <c r="C46" s="3" t="str">
        <f t="shared" si="2"/>
        <v>金</v>
      </c>
      <c r="D46" s="39" t="s">
        <v>52</v>
      </c>
    </row>
    <row r="47" spans="1:4" x14ac:dyDescent="0.4">
      <c r="A47" s="53"/>
      <c r="B47" s="3">
        <v>46141</v>
      </c>
      <c r="C47" s="3" t="str">
        <f t="shared" si="2"/>
        <v>水</v>
      </c>
      <c r="D47" s="39" t="s">
        <v>33</v>
      </c>
    </row>
    <row r="48" spans="1:4" x14ac:dyDescent="0.4">
      <c r="A48" s="53"/>
      <c r="B48" s="3">
        <v>46145</v>
      </c>
      <c r="C48" s="3" t="str">
        <f t="shared" si="2"/>
        <v>日</v>
      </c>
      <c r="D48" s="39" t="s">
        <v>34</v>
      </c>
    </row>
    <row r="49" spans="1:4" x14ac:dyDescent="0.4">
      <c r="A49" s="53"/>
      <c r="B49" s="3">
        <v>46146</v>
      </c>
      <c r="C49" s="3" t="str">
        <f t="shared" si="2"/>
        <v>月</v>
      </c>
      <c r="D49" s="39" t="s">
        <v>35</v>
      </c>
    </row>
    <row r="50" spans="1:4" x14ac:dyDescent="0.4">
      <c r="A50" s="53"/>
      <c r="B50" s="3">
        <v>46147</v>
      </c>
      <c r="C50" s="3" t="str">
        <f t="shared" si="2"/>
        <v>火</v>
      </c>
      <c r="D50" s="39" t="s">
        <v>36</v>
      </c>
    </row>
    <row r="51" spans="1:4" x14ac:dyDescent="0.4">
      <c r="A51" s="53"/>
      <c r="B51" s="3">
        <v>46148</v>
      </c>
      <c r="C51" s="3" t="str">
        <f t="shared" si="2"/>
        <v>水</v>
      </c>
      <c r="D51" s="47" t="s">
        <v>38</v>
      </c>
    </row>
    <row r="52" spans="1:4" x14ac:dyDescent="0.4">
      <c r="A52" s="53"/>
      <c r="B52" s="3">
        <v>46223</v>
      </c>
      <c r="C52" s="3" t="str">
        <f t="shared" si="2"/>
        <v>月</v>
      </c>
      <c r="D52" s="39" t="s">
        <v>49</v>
      </c>
    </row>
    <row r="53" spans="1:4" x14ac:dyDescent="0.4">
      <c r="A53" s="53"/>
      <c r="B53" s="3">
        <v>46245</v>
      </c>
      <c r="C53" s="3" t="str">
        <f t="shared" si="2"/>
        <v>火</v>
      </c>
      <c r="D53" s="39" t="s">
        <v>37</v>
      </c>
    </row>
    <row r="54" spans="1:4" x14ac:dyDescent="0.4">
      <c r="A54" s="54"/>
      <c r="B54" s="3">
        <v>46286</v>
      </c>
      <c r="C54" s="3" t="str">
        <f t="shared" si="2"/>
        <v>月</v>
      </c>
      <c r="D54" s="39" t="s">
        <v>48</v>
      </c>
    </row>
    <row r="55" spans="1:4" x14ac:dyDescent="0.4">
      <c r="A55" s="54"/>
      <c r="B55" s="3">
        <v>46287</v>
      </c>
      <c r="C55" s="3" t="str">
        <f t="shared" si="2"/>
        <v>火</v>
      </c>
      <c r="D55" s="47" t="s">
        <v>56</v>
      </c>
    </row>
    <row r="56" spans="1:4" x14ac:dyDescent="0.4">
      <c r="A56" s="54"/>
      <c r="B56" s="3">
        <v>46288</v>
      </c>
      <c r="C56" s="3" t="str">
        <f t="shared" si="2"/>
        <v>水</v>
      </c>
      <c r="D56" s="47" t="s">
        <v>57</v>
      </c>
    </row>
    <row r="57" spans="1:4" x14ac:dyDescent="0.4">
      <c r="A57" s="54"/>
      <c r="B57" s="3">
        <v>46307</v>
      </c>
      <c r="C57" s="3" t="str">
        <f t="shared" si="2"/>
        <v>月</v>
      </c>
      <c r="D57" s="39" t="s">
        <v>46</v>
      </c>
    </row>
    <row r="58" spans="1:4" x14ac:dyDescent="0.4">
      <c r="A58" s="54"/>
      <c r="B58" s="3">
        <v>46329</v>
      </c>
      <c r="C58" s="3" t="str">
        <f t="shared" si="2"/>
        <v>火</v>
      </c>
      <c r="D58" s="49" t="s">
        <v>54</v>
      </c>
    </row>
    <row r="59" spans="1:4" ht="19.5" thickBot="1" x14ac:dyDescent="0.45">
      <c r="A59" s="54"/>
      <c r="B59" s="3">
        <v>46349</v>
      </c>
      <c r="C59" s="5" t="str">
        <f>TEXT(B59,"aaa")</f>
        <v>月</v>
      </c>
      <c r="D59" s="42" t="s">
        <v>44</v>
      </c>
    </row>
    <row r="60" spans="1:4" x14ac:dyDescent="0.4">
      <c r="A60" s="52" t="s">
        <v>58</v>
      </c>
      <c r="B60" s="1">
        <v>46388</v>
      </c>
      <c r="C60" s="48" t="str">
        <f>TEXT(B60,"aaa")</f>
        <v>金</v>
      </c>
      <c r="D60" s="2" t="s">
        <v>39</v>
      </c>
    </row>
    <row r="61" spans="1:4" x14ac:dyDescent="0.4">
      <c r="A61" s="53"/>
      <c r="B61" s="3">
        <v>46398</v>
      </c>
      <c r="C61" s="3" t="str">
        <f>TEXT(B61,"aaa")</f>
        <v>月</v>
      </c>
      <c r="D61" s="4" t="s">
        <v>50</v>
      </c>
    </row>
    <row r="62" spans="1:4" x14ac:dyDescent="0.4">
      <c r="A62" s="53"/>
      <c r="B62" s="3">
        <v>46429</v>
      </c>
      <c r="C62" s="3" t="str">
        <f t="shared" ref="C62:C74" si="3">TEXT(B62,"aaa")</f>
        <v>木</v>
      </c>
      <c r="D62" s="4" t="s">
        <v>40</v>
      </c>
    </row>
    <row r="63" spans="1:4" x14ac:dyDescent="0.4">
      <c r="A63" s="53"/>
      <c r="B63" s="3">
        <v>46441</v>
      </c>
      <c r="C63" s="3" t="str">
        <f t="shared" si="3"/>
        <v>火</v>
      </c>
      <c r="D63" s="4" t="s">
        <v>51</v>
      </c>
    </row>
    <row r="64" spans="1:4" x14ac:dyDescent="0.4">
      <c r="A64" s="53"/>
      <c r="B64" s="3">
        <v>46468</v>
      </c>
      <c r="C64" s="3" t="str">
        <f t="shared" si="3"/>
        <v>月</v>
      </c>
      <c r="D64" s="39" t="s">
        <v>52</v>
      </c>
    </row>
    <row r="65" spans="1:4" x14ac:dyDescent="0.4">
      <c r="A65" s="53"/>
      <c r="B65" s="3">
        <v>46506</v>
      </c>
      <c r="C65" s="3" t="str">
        <f t="shared" si="3"/>
        <v>木</v>
      </c>
      <c r="D65" s="39" t="s">
        <v>33</v>
      </c>
    </row>
    <row r="66" spans="1:4" x14ac:dyDescent="0.4">
      <c r="A66" s="53"/>
      <c r="B66" s="3">
        <v>46510</v>
      </c>
      <c r="C66" s="3" t="str">
        <f t="shared" si="3"/>
        <v>月</v>
      </c>
      <c r="D66" s="39" t="s">
        <v>34</v>
      </c>
    </row>
    <row r="67" spans="1:4" x14ac:dyDescent="0.4">
      <c r="A67" s="53"/>
      <c r="B67" s="3">
        <v>46511</v>
      </c>
      <c r="C67" s="3" t="str">
        <f t="shared" si="3"/>
        <v>火</v>
      </c>
      <c r="D67" s="39" t="s">
        <v>35</v>
      </c>
    </row>
    <row r="68" spans="1:4" x14ac:dyDescent="0.4">
      <c r="A68" s="53"/>
      <c r="B68" s="3">
        <v>46512</v>
      </c>
      <c r="C68" s="3" t="str">
        <f t="shared" si="3"/>
        <v>水</v>
      </c>
      <c r="D68" s="39" t="s">
        <v>36</v>
      </c>
    </row>
    <row r="69" spans="1:4" x14ac:dyDescent="0.4">
      <c r="A69" s="53"/>
      <c r="B69" s="3">
        <v>46587</v>
      </c>
      <c r="C69" s="3" t="str">
        <f t="shared" si="3"/>
        <v>月</v>
      </c>
      <c r="D69" s="39" t="s">
        <v>49</v>
      </c>
    </row>
    <row r="70" spans="1:4" x14ac:dyDescent="0.4">
      <c r="A70" s="53"/>
      <c r="B70" s="3">
        <v>46610</v>
      </c>
      <c r="C70" s="3" t="str">
        <f t="shared" si="3"/>
        <v>水</v>
      </c>
      <c r="D70" s="39" t="s">
        <v>37</v>
      </c>
    </row>
    <row r="71" spans="1:4" x14ac:dyDescent="0.4">
      <c r="A71" s="54"/>
      <c r="B71" s="3">
        <v>46650</v>
      </c>
      <c r="C71" s="3" t="str">
        <f t="shared" si="3"/>
        <v>月</v>
      </c>
      <c r="D71" s="42" t="s">
        <v>48</v>
      </c>
    </row>
    <row r="72" spans="1:4" x14ac:dyDescent="0.4">
      <c r="A72" s="54"/>
      <c r="B72" s="3">
        <v>46653</v>
      </c>
      <c r="C72" s="3" t="str">
        <f t="shared" si="3"/>
        <v>木</v>
      </c>
      <c r="D72" s="42" t="s">
        <v>47</v>
      </c>
    </row>
    <row r="73" spans="1:4" x14ac:dyDescent="0.4">
      <c r="A73" s="54"/>
      <c r="B73" s="6">
        <v>46671</v>
      </c>
      <c r="C73" s="3" t="str">
        <f t="shared" si="3"/>
        <v>月</v>
      </c>
      <c r="D73" s="42" t="s">
        <v>46</v>
      </c>
    </row>
    <row r="74" spans="1:4" x14ac:dyDescent="0.4">
      <c r="A74" s="54"/>
      <c r="B74" s="3">
        <v>46694</v>
      </c>
      <c r="C74" s="3" t="str">
        <f t="shared" si="3"/>
        <v>水</v>
      </c>
      <c r="D74" s="42" t="s">
        <v>45</v>
      </c>
    </row>
    <row r="75" spans="1:4" ht="19.5" thickBot="1" x14ac:dyDescent="0.45">
      <c r="A75" s="55"/>
      <c r="B75" s="5">
        <v>46714</v>
      </c>
      <c r="C75" s="5" t="str">
        <f>TEXT(B75,"aaa")</f>
        <v>火</v>
      </c>
      <c r="D75" s="43" t="s">
        <v>44</v>
      </c>
    </row>
  </sheetData>
  <mergeCells count="4">
    <mergeCell ref="A23:A41"/>
    <mergeCell ref="A42:A59"/>
    <mergeCell ref="A60:A75"/>
    <mergeCell ref="A2:A22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★2025年版</vt:lpstr>
      <vt:lpstr>★2025年版記載例</vt:lpstr>
      <vt:lpstr>祝日</vt:lpstr>
      <vt:lpstr>★2025年版!Print_Area</vt:lpstr>
      <vt:lpstr>★2025年版記載例!Print_Area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2024-09-23T23:29:35Z</dcterms:created>
  <dcterms:modified xsi:type="dcterms:W3CDTF">2025-10-22T06:34:12Z</dcterms:modified>
</cp:coreProperties>
</file>